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1"/>
  </bookViews>
  <sheets>
    <sheet name="ETAP 1" sheetId="1" r:id="rId1"/>
    <sheet name="RAZEM" sheetId="2" r:id="rId2"/>
  </sheets>
  <definedNames>
    <definedName name="_xlnm._FilterDatabase" localSheetId="0" hidden="1">'ETAP 1'!$A$6:$S$96</definedName>
    <definedName name="_xlnm._FilterDatabase" localSheetId="1" hidden="1">'RAZEM'!$A$3:$BH$97</definedName>
    <definedName name="_xlnm.Print_Area" localSheetId="0">'ETAP 1'!$A$1:$O$96</definedName>
    <definedName name="_xlnm.Print_Area" localSheetId="1">'RAZEM'!$C$99:$R$177</definedName>
    <definedName name="_xlnm.Print_Titles" localSheetId="1">'RAZEM'!$2:$3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<sst xmlns="http://schemas.openxmlformats.org/spreadsheetml/2006/main" count="1265" uniqueCount="388">
  <si>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</si>
  <si>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</si>
  <si>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</si>
  <si>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</si>
  <si>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</si>
  <si>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</si>
  <si>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</si>
  <si>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</si>
  <si>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</si>
  <si>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</si>
  <si>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</si>
  <si>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</si>
  <si>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</si>
  <si>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</si>
  <si>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</si>
  <si>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</si>
  <si>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</si>
  <si>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</si>
  <si>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</si>
  <si>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>Pachuta</t>
  </si>
  <si>
    <t>Opole</t>
  </si>
  <si>
    <t>M30</t>
  </si>
  <si>
    <t>Zieliński</t>
  </si>
  <si>
    <t>Dobrzeń Wielki</t>
  </si>
  <si>
    <t>M40</t>
  </si>
  <si>
    <t>Marek</t>
  </si>
  <si>
    <t>Lubliniec</t>
  </si>
  <si>
    <t>M50</t>
  </si>
  <si>
    <t>Adam</t>
  </si>
  <si>
    <t>Petryk</t>
  </si>
  <si>
    <t>Lubecko</t>
  </si>
  <si>
    <t>Edmund</t>
  </si>
  <si>
    <t>Koprek</t>
  </si>
  <si>
    <t>Kazimierz</t>
  </si>
  <si>
    <t>Kordziński</t>
  </si>
  <si>
    <t>Tomasz</t>
  </si>
  <si>
    <t>K</t>
  </si>
  <si>
    <t>K30</t>
  </si>
  <si>
    <t>Jacek</t>
  </si>
  <si>
    <t>Piotr</t>
  </si>
  <si>
    <t>Koj</t>
  </si>
  <si>
    <t>K40</t>
  </si>
  <si>
    <t>K50</t>
  </si>
  <si>
    <t>Czesław</t>
  </si>
  <si>
    <t>Bysiec</t>
  </si>
  <si>
    <t>M60</t>
  </si>
  <si>
    <t>STATYSTYKA :</t>
  </si>
  <si>
    <t>w tym :</t>
  </si>
  <si>
    <t>Kapela</t>
  </si>
  <si>
    <t>M-ce</t>
  </si>
  <si>
    <t>Dmowski</t>
  </si>
  <si>
    <t>Aneta</t>
  </si>
  <si>
    <t>Joachim</t>
  </si>
  <si>
    <t>Kurtz</t>
  </si>
  <si>
    <t>NR</t>
  </si>
  <si>
    <t>I</t>
  </si>
  <si>
    <t>II</t>
  </si>
  <si>
    <t>III</t>
  </si>
  <si>
    <t>IV</t>
  </si>
  <si>
    <t>E</t>
  </si>
  <si>
    <t>średnia na 1 km</t>
  </si>
  <si>
    <t>Zieliński Marcin</t>
  </si>
  <si>
    <t>Kapela Marek</t>
  </si>
  <si>
    <t>Petryk Adam</t>
  </si>
  <si>
    <t>Dmowski Marek</t>
  </si>
  <si>
    <t>Koprek Edmund</t>
  </si>
  <si>
    <t>Kordziński Kazimierz</t>
  </si>
  <si>
    <t>Koj Piotr</t>
  </si>
  <si>
    <t>Bysiec Czesław</t>
  </si>
  <si>
    <t>dystans</t>
  </si>
  <si>
    <t xml:space="preserve">przewaga nad sąsiadem </t>
  </si>
  <si>
    <t>Strata do leadera</t>
  </si>
  <si>
    <t xml:space="preserve">Suma </t>
  </si>
  <si>
    <t>SUMA Etap I-IV</t>
  </si>
  <si>
    <t>42,195 km</t>
  </si>
  <si>
    <t>Rodzaj Biegu</t>
  </si>
  <si>
    <t>Klub</t>
  </si>
  <si>
    <t>czas etapu</t>
  </si>
  <si>
    <t>10km</t>
  </si>
  <si>
    <t xml:space="preserve">                               ETAP I</t>
  </si>
  <si>
    <t xml:space="preserve">                               ETAP III</t>
  </si>
  <si>
    <t xml:space="preserve">                               ETAP IV</t>
  </si>
  <si>
    <t xml:space="preserve">                               ETAP EPILOG</t>
  </si>
  <si>
    <t>Kurtz Joachim</t>
  </si>
  <si>
    <t xml:space="preserve">                               ETAP II</t>
  </si>
  <si>
    <t>Robert</t>
  </si>
  <si>
    <t>Artur</t>
  </si>
  <si>
    <t>Grzegorz</t>
  </si>
  <si>
    <t>2012-Osobostarty ogółem</t>
  </si>
  <si>
    <t>w tym :        Kobiety (7)</t>
  </si>
  <si>
    <t>Nordic Walking (0)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</si>
  <si>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</si>
  <si>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</si>
  <si>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</si>
  <si>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</si>
  <si>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</si>
  <si>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</si>
  <si>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</si>
  <si>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</si>
  <si>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</si>
  <si>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</si>
  <si>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</si>
  <si>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</si>
  <si>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</si>
  <si>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</si>
  <si>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</si>
  <si>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</si>
  <si>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</si>
  <si>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</si>
  <si>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</si>
  <si>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</si>
  <si>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Rekord Trasy (K)</t>
  </si>
  <si>
    <t>Pilarska Karolina 0:23:45</t>
  </si>
  <si>
    <t>Razem 43 osób startowało przynajmniej 1 raz</t>
  </si>
  <si>
    <t>VII Etap 2009</t>
  </si>
  <si>
    <t>w przeliczeniu na 6 km</t>
  </si>
  <si>
    <t>IV Etap 2009</t>
  </si>
  <si>
    <t>2013-Osobostarty ogółem</t>
  </si>
  <si>
    <t>FORMUŁA 3 X 10km + 12,195km</t>
  </si>
  <si>
    <t>FORMUŁA 6 X 6km + 6,195km</t>
  </si>
  <si>
    <t>w tym :        Kobiety (6)</t>
  </si>
  <si>
    <t>Ukończyli Maraton PK</t>
  </si>
  <si>
    <t>Razem 44 osób startowało przynajmniej 1 raz</t>
  </si>
  <si>
    <t>10 lub 12,195</t>
  </si>
  <si>
    <t>Krzysztof</t>
  </si>
  <si>
    <t>M70</t>
  </si>
  <si>
    <t>Bednorz</t>
  </si>
  <si>
    <t>Świerkle</t>
  </si>
  <si>
    <t>Gwoździany</t>
  </si>
  <si>
    <t>Walkowiak</t>
  </si>
  <si>
    <t>Zawadzkie</t>
  </si>
  <si>
    <t>Wodarczyk</t>
  </si>
  <si>
    <t>Poczołków</t>
  </si>
  <si>
    <t>Bieg Ku Wolności</t>
  </si>
  <si>
    <t>Łukasz</t>
  </si>
  <si>
    <t>Mika</t>
  </si>
  <si>
    <t>Martin</t>
  </si>
  <si>
    <t>Czyrnia</t>
  </si>
  <si>
    <t>NW</t>
  </si>
  <si>
    <t>Dmowska</t>
  </si>
  <si>
    <t>Alfred</t>
  </si>
  <si>
    <t>Kaczmarek</t>
  </si>
  <si>
    <t>2014-Osobostarty ogółem</t>
  </si>
  <si>
    <t xml:space="preserve">średnia etapu BIEG na 1km </t>
  </si>
  <si>
    <t xml:space="preserve">średnia etapu NW na 1km </t>
  </si>
  <si>
    <t>V</t>
  </si>
  <si>
    <t>VI</t>
  </si>
  <si>
    <t>Nordic Walking (4)</t>
  </si>
  <si>
    <t>Pachuta Krzysztof</t>
  </si>
  <si>
    <t>Bednorz Marek</t>
  </si>
  <si>
    <t>Walkowiak Artur</t>
  </si>
  <si>
    <t>Mika Łukasz</t>
  </si>
  <si>
    <t>Czyrnia Martin</t>
  </si>
  <si>
    <t>Wodarczyk Marcin</t>
  </si>
  <si>
    <t>Dmowska Aneta</t>
  </si>
  <si>
    <t>Kaczmarek Alfred</t>
  </si>
  <si>
    <t>Bensz</t>
  </si>
  <si>
    <t>Razem 70 osób startowało przynajmniej 1 raz</t>
  </si>
  <si>
    <t>w tym :        Kobiety (10)</t>
  </si>
  <si>
    <t>VII</t>
  </si>
  <si>
    <t>KLER S.A</t>
  </si>
  <si>
    <t>2015-Osobostarty ogółem</t>
  </si>
  <si>
    <t xml:space="preserve">średnia etapu DZIECI na 1km </t>
  </si>
  <si>
    <t>Start/Meta Stadion Miejski</t>
  </si>
  <si>
    <t>BIEG - dystans 10 km</t>
  </si>
  <si>
    <t>NORDIC WALKING - dystans 5 km</t>
  </si>
  <si>
    <t>WKB META Lubliniec</t>
  </si>
  <si>
    <t>Dzieci</t>
  </si>
  <si>
    <t>Natalia</t>
  </si>
  <si>
    <t>K20</t>
  </si>
  <si>
    <t>Sieraków Śląski</t>
  </si>
  <si>
    <t>Team Rum</t>
  </si>
  <si>
    <t>Roman</t>
  </si>
  <si>
    <t>Dariusz</t>
  </si>
  <si>
    <t>Słodkowski</t>
  </si>
  <si>
    <t>Kowalczyk</t>
  </si>
  <si>
    <t>Cieśla</t>
  </si>
  <si>
    <t>Rudniki</t>
  </si>
  <si>
    <t>Falstart Rudniki</t>
  </si>
  <si>
    <t>Garcorz</t>
  </si>
  <si>
    <t>Dzielna</t>
  </si>
  <si>
    <t>Słodkowski Marek</t>
  </si>
  <si>
    <t>Dmowska Natalia</t>
  </si>
  <si>
    <t>Zajdel</t>
  </si>
  <si>
    <t>Zajdel Dariusz</t>
  </si>
  <si>
    <t>Kafarski</t>
  </si>
  <si>
    <t>Katarzyna</t>
  </si>
  <si>
    <t>Szajca</t>
  </si>
  <si>
    <t>Kafarski Robert</t>
  </si>
  <si>
    <t>Szajca Katarzyna</t>
  </si>
  <si>
    <t>DZIECI (4)</t>
  </si>
  <si>
    <t>Przebyte km</t>
  </si>
  <si>
    <t>(Zawodnik nr 13 startował 1 x Bieg i 1 x NW)</t>
  </si>
  <si>
    <t>Mateusz</t>
  </si>
  <si>
    <t xml:space="preserve">Jan </t>
  </si>
  <si>
    <t>OSP Gwoździany</t>
  </si>
  <si>
    <t>Leszek</t>
  </si>
  <si>
    <t>Wrzyciel</t>
  </si>
  <si>
    <t>Koszwice</t>
  </si>
  <si>
    <t>Start Koszwice</t>
  </si>
  <si>
    <t>Karina</t>
  </si>
  <si>
    <t>Teodor</t>
  </si>
  <si>
    <t>Andrzej</t>
  </si>
  <si>
    <t>Zawisza Stara Kuznia</t>
  </si>
  <si>
    <t>Bogdan</t>
  </si>
  <si>
    <t>Ciechomski</t>
  </si>
  <si>
    <t>Stara Kuznia</t>
  </si>
  <si>
    <t>Paterak</t>
  </si>
  <si>
    <t>Grodziec</t>
  </si>
  <si>
    <t>Napieraj</t>
  </si>
  <si>
    <t>Żytniów</t>
  </si>
  <si>
    <t>Baros</t>
  </si>
  <si>
    <t>Mała Pana Zawadzkie</t>
  </si>
  <si>
    <t>Mala Pana Zawadzkie</t>
  </si>
  <si>
    <t>Małgorzata</t>
  </si>
  <si>
    <t>Jakub</t>
  </si>
  <si>
    <t>Strumiński</t>
  </si>
  <si>
    <t>Mafia Team Lubliniec</t>
  </si>
  <si>
    <t>Czok</t>
  </si>
  <si>
    <t>Orange Polska</t>
  </si>
  <si>
    <t>Budny</t>
  </si>
  <si>
    <t>Start Dobrodzień</t>
  </si>
  <si>
    <t>Józef</t>
  </si>
  <si>
    <t>Brol</t>
  </si>
  <si>
    <t>Lisowice</t>
  </si>
  <si>
    <t>Kwietny Bieg</t>
  </si>
  <si>
    <t>Paweł</t>
  </si>
  <si>
    <t>Dominika</t>
  </si>
  <si>
    <t>Kansy</t>
  </si>
  <si>
    <t>Joanna</t>
  </si>
  <si>
    <t>Grejner</t>
  </si>
  <si>
    <t>Pludry</t>
  </si>
  <si>
    <t>Zbigniew</t>
  </si>
  <si>
    <t>Kiwka</t>
  </si>
  <si>
    <t>Elżbieta</t>
  </si>
  <si>
    <t>Jolanta</t>
  </si>
  <si>
    <t>Cecota</t>
  </si>
  <si>
    <t>M15</t>
  </si>
  <si>
    <t>Paskal</t>
  </si>
  <si>
    <t>Hernik</t>
  </si>
  <si>
    <t>Ciasna</t>
  </si>
  <si>
    <t>DZIECI - dystans 2 km</t>
  </si>
  <si>
    <t>VIII</t>
  </si>
  <si>
    <t>2016-Osobostarty ogółem</t>
  </si>
  <si>
    <t>Napieraj Andrzej</t>
  </si>
  <si>
    <t>Czok Krzysztof</t>
  </si>
  <si>
    <t>Brol Krzysztof</t>
  </si>
  <si>
    <t>Ciechomski Bogdan</t>
  </si>
  <si>
    <t xml:space="preserve">Cieśla Jan </t>
  </si>
  <si>
    <t>Paterak Robert</t>
  </si>
  <si>
    <t>Kowalczyk Józef</t>
  </si>
  <si>
    <t>Budny Andrzej</t>
  </si>
  <si>
    <t>Strumiński Jakub</t>
  </si>
  <si>
    <t>Kiwka Zbigniew</t>
  </si>
  <si>
    <t>Kiwka Elżbieta</t>
  </si>
  <si>
    <t>Kansy Dominika</t>
  </si>
  <si>
    <t>Ciechomski Paweł</t>
  </si>
  <si>
    <t>Cecota Jolanta</t>
  </si>
  <si>
    <t>Wrzyciel Karina</t>
  </si>
  <si>
    <t>Wrzyciel Teodor</t>
  </si>
  <si>
    <t>Grejner Joanna</t>
  </si>
  <si>
    <t>Garcorz Jakub</t>
  </si>
  <si>
    <t>Kansy Paskal</t>
  </si>
  <si>
    <t>Hernik Mateusz</t>
  </si>
  <si>
    <t>Krapkowice</t>
  </si>
  <si>
    <t>w tym :        Kobiety (19)</t>
  </si>
  <si>
    <t>Nordic Walking (13)</t>
  </si>
  <si>
    <t>Razem 82 osoby startowały przynajmniej 1 raz</t>
  </si>
  <si>
    <t>5 km</t>
  </si>
  <si>
    <t>6,0975 km</t>
  </si>
  <si>
    <t>5 lub 6,0975 km</t>
  </si>
  <si>
    <t>2 km</t>
  </si>
  <si>
    <t>(Zawodnik nr 103 (Kotyla Kacper) startował 1 x Dzieci i 1 x NW)</t>
  </si>
  <si>
    <t>(Zawodnik nr 87 Antoniak Sebastian) startował 1 x Dzieci i 1 x NW)</t>
  </si>
  <si>
    <t>(Zawodnik nr 209 Piróg Sebastian) startował 1 x Dzieci i 1 x NW)</t>
  </si>
  <si>
    <t>Zębowice</t>
  </si>
  <si>
    <t>Bensz Roman</t>
  </si>
  <si>
    <t>Fraś</t>
  </si>
  <si>
    <t>Fraś Adam</t>
  </si>
  <si>
    <t>Maciej</t>
  </si>
  <si>
    <t>Razem 146 osób startowało przynajmniej 1 raz</t>
  </si>
  <si>
    <t>w tym :        Kobiety (27)</t>
  </si>
  <si>
    <t>DZIECI (25)</t>
  </si>
  <si>
    <t>Nordic Walking (49)</t>
  </si>
  <si>
    <t>BIEG (76)</t>
  </si>
  <si>
    <t>10 km</t>
  </si>
  <si>
    <t>Baros Grzegorz</t>
  </si>
  <si>
    <t>IX ZIMNAR , ETAP I</t>
  </si>
  <si>
    <t>Dobrodzień ; 15.01.2017 ; godz.11.15/11.30</t>
  </si>
  <si>
    <t>IX ZIMNAR 2017; DOBRODZIEŃ ; 15.01 - 12.02.2017</t>
  </si>
  <si>
    <t>IX</t>
  </si>
  <si>
    <t>2017-Osobostarty ogółem</t>
  </si>
  <si>
    <t>w tym             Narciarze/Rolkarze/inni</t>
  </si>
  <si>
    <t>Najlepsze 4 WYNIKI- zmiana w regulaminie</t>
  </si>
  <si>
    <r>
      <t>a) startujących 74  (56 BIEG  +  12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6 DZIECI</t>
    </r>
    <r>
      <rPr>
        <i/>
        <sz val="9"/>
        <rFont val="Verdana"/>
        <family val="2"/>
      </rPr>
      <t>)</t>
    </r>
  </si>
  <si>
    <t>b) temperatura : od - 1 do +3  stopni, prawie bezwietrznie, słońce. Trasa "biała" po nocnych opadach śniegu. Prawdziwie zimowa sceneria, szczególnie na odcinkach leśnych.Bardzo trudna do biegania (jak po mące).</t>
  </si>
  <si>
    <t>Tymoteusz</t>
  </si>
  <si>
    <t>Paliga</t>
  </si>
  <si>
    <t>Bzinica Nowa</t>
  </si>
  <si>
    <t>ISKRA BzinicaNowa</t>
  </si>
  <si>
    <t>Lena</t>
  </si>
  <si>
    <t>Gumienny</t>
  </si>
  <si>
    <t>Kotlarnia</t>
  </si>
  <si>
    <r>
      <rPr>
        <i/>
        <sz val="9"/>
        <color indexed="17"/>
        <rFont val="Verdana"/>
        <family val="2"/>
      </rPr>
      <t>g) średnia na 1 km Dzieci :  Ogółem 4 minuty 58 sekund ,</t>
    </r>
    <r>
      <rPr>
        <i/>
        <sz val="9"/>
        <color indexed="10"/>
        <rFont val="Verdana"/>
        <family val="2"/>
      </rPr>
      <t xml:space="preserve"> w tym Kobiety 4 minuty 59 sekund</t>
    </r>
  </si>
  <si>
    <t>Iwona</t>
  </si>
  <si>
    <t>Ciechomska</t>
  </si>
  <si>
    <t>Lidia</t>
  </si>
  <si>
    <t xml:space="preserve">Arkadiusz </t>
  </si>
  <si>
    <t>Satora</t>
  </si>
  <si>
    <r>
      <t xml:space="preserve">f) średnia na 1 km NW :  Ogółem 8 minut 39 sekund , </t>
    </r>
    <r>
      <rPr>
        <i/>
        <sz val="9"/>
        <color indexed="10"/>
        <rFont val="Verdana"/>
        <family val="2"/>
      </rPr>
      <t xml:space="preserve">w tym Kobiety 8 minut 20 sekund </t>
    </r>
    <r>
      <rPr>
        <i/>
        <sz val="9"/>
        <rFont val="Verdana"/>
        <family val="2"/>
      </rPr>
      <t>; Mężczyżni 8 minut 59 sekund</t>
    </r>
  </si>
  <si>
    <t>Eurovent Athletics Opole</t>
  </si>
  <si>
    <t>AZS KU Politechnika Opolska</t>
  </si>
  <si>
    <t>LZS TOR Dobrzeń Wielki</t>
  </si>
  <si>
    <r>
      <t xml:space="preserve">c) Kobiet : 19 (12 Bieg +  6 </t>
    </r>
    <r>
      <rPr>
        <b/>
        <i/>
        <sz val="9"/>
        <color indexed="30"/>
        <rFont val="Verdana"/>
        <family val="2"/>
      </rPr>
      <t>NW +</t>
    </r>
    <r>
      <rPr>
        <b/>
        <i/>
        <sz val="9"/>
        <color indexed="57"/>
        <rFont val="Verdana"/>
        <family val="2"/>
      </rPr>
      <t xml:space="preserve"> </t>
    </r>
    <r>
      <rPr>
        <b/>
        <i/>
        <sz val="9"/>
        <color indexed="10"/>
        <rFont val="Verdana"/>
        <family val="2"/>
      </rPr>
      <t>1</t>
    </r>
    <r>
      <rPr>
        <b/>
        <i/>
        <sz val="9"/>
        <color indexed="57"/>
        <rFont val="Verdana"/>
        <family val="2"/>
      </rPr>
      <t xml:space="preserve"> Dzieci</t>
    </r>
    <r>
      <rPr>
        <b/>
        <i/>
        <sz val="9"/>
        <color indexed="10"/>
        <rFont val="Verdana"/>
        <family val="2"/>
      </rPr>
      <t>)</t>
    </r>
  </si>
  <si>
    <t>Swoboda</t>
  </si>
  <si>
    <t>Solarnia</t>
  </si>
  <si>
    <t>Kubisz</t>
  </si>
  <si>
    <t>Hendrysiak</t>
  </si>
  <si>
    <t>Konik</t>
  </si>
  <si>
    <t>Wysota</t>
  </si>
  <si>
    <t>Dominik</t>
  </si>
  <si>
    <t>Kandziora</t>
  </si>
  <si>
    <t>Iskra Bzinica Nowa</t>
  </si>
  <si>
    <t>Kukowka</t>
  </si>
  <si>
    <t>Dorota</t>
  </si>
  <si>
    <t>Maciukiewicz</t>
  </si>
  <si>
    <t>Waluga</t>
  </si>
  <si>
    <t>PILAW GAMES</t>
  </si>
  <si>
    <t>Żurek</t>
  </si>
  <si>
    <t>Nowak</t>
  </si>
  <si>
    <t>Monika</t>
  </si>
  <si>
    <t>Tol</t>
  </si>
  <si>
    <t>Pastucha</t>
  </si>
  <si>
    <t>Grabiński</t>
  </si>
  <si>
    <t>Osak</t>
  </si>
  <si>
    <t>Żegleń</t>
  </si>
  <si>
    <t>Star Koszwice</t>
  </si>
  <si>
    <t>Magdalena</t>
  </si>
  <si>
    <t>Zdzisława</t>
  </si>
  <si>
    <t>Alicja</t>
  </si>
  <si>
    <t>Włodarz-Kępa</t>
  </si>
  <si>
    <t>Kostoń</t>
  </si>
  <si>
    <t>Danuta</t>
  </si>
  <si>
    <t>Eichorn</t>
  </si>
  <si>
    <t>Staniszcze Wielkie</t>
  </si>
  <si>
    <r>
      <t>d) średnia wieku w latach : Ogółem 39,39 lat ( 41,66 Bieg ; 42,25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12,50 Dzieci)</t>
    </r>
  </si>
  <si>
    <r>
      <t xml:space="preserve">e) średnia na 1 km BIEG :  Ogółem 5 minut 9 sekun , </t>
    </r>
    <r>
      <rPr>
        <i/>
        <sz val="9"/>
        <color indexed="10"/>
        <rFont val="Verdana"/>
        <family val="2"/>
      </rPr>
      <t>w tym Kobiety 5 minut 47 sekund</t>
    </r>
    <r>
      <rPr>
        <i/>
        <sz val="9"/>
        <rFont val="Verdana"/>
        <family val="2"/>
      </rPr>
      <t xml:space="preserve"> ; Mężczyźni 4 minuty 59 sekund</t>
    </r>
  </si>
  <si>
    <t>K15</t>
  </si>
  <si>
    <t>Swoboda Leszek</t>
  </si>
  <si>
    <t>Kubisz Tomasz</t>
  </si>
  <si>
    <t>Hendrysiak Andrzej</t>
  </si>
  <si>
    <t>Konik Andrzej</t>
  </si>
  <si>
    <t>Wysota Krzysztof</t>
  </si>
  <si>
    <t>Kandziora Dominik</t>
  </si>
  <si>
    <t>Paliga Roman</t>
  </si>
  <si>
    <t>Kukowka Marek</t>
  </si>
  <si>
    <t>Kubisz Dorota</t>
  </si>
  <si>
    <t>Maciukiewicz Jacek</t>
  </si>
  <si>
    <t>Waluga Maciej</t>
  </si>
  <si>
    <t>Żurek Marek</t>
  </si>
  <si>
    <t>Nowak Marek</t>
  </si>
  <si>
    <t>Tol Monika</t>
  </si>
  <si>
    <t>Pastucha Katarzyna</t>
  </si>
  <si>
    <t>Grabiński Tomasz</t>
  </si>
  <si>
    <t>Osak Małgorzata</t>
  </si>
  <si>
    <t>Żegleń Paweł</t>
  </si>
  <si>
    <t>Wrzyciel Mateusz</t>
  </si>
  <si>
    <t>Gumienny Magdalena</t>
  </si>
  <si>
    <t>Baros Zdzisława</t>
  </si>
  <si>
    <t>Włodarz-Kępa Alicja</t>
  </si>
  <si>
    <t>Kostoń Iwona</t>
  </si>
  <si>
    <t>Eichorn Danuta</t>
  </si>
  <si>
    <t>15.01.2017</t>
  </si>
  <si>
    <t>22.01.2017</t>
  </si>
  <si>
    <t>29.01.2017</t>
  </si>
  <si>
    <t>05.02.2017</t>
  </si>
  <si>
    <t>12.02.2017</t>
  </si>
  <si>
    <t>LP</t>
  </si>
  <si>
    <t>Lp</t>
  </si>
  <si>
    <t>Paliga Tymoteusz</t>
  </si>
  <si>
    <t>Gumienny Lena</t>
  </si>
  <si>
    <t>Ciechomska Iwona</t>
  </si>
  <si>
    <t>Koj Lidia</t>
  </si>
  <si>
    <t xml:space="preserve">Satora Arkadiusz </t>
  </si>
  <si>
    <t>Razem 74 osoby startowały przynajmniej 1 raz</t>
  </si>
  <si>
    <t>BIEG (56)</t>
  </si>
  <si>
    <t>Nordic Walking (12)</t>
  </si>
  <si>
    <t>DZIECI (6)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</si>
</sst>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  <numFmt numFmtId="180" formatCode="#,##0.0000"/>
  </numFmts>
  <fonts count="179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9"/>
      <color indexed="10"/>
      <name val="Verdana"/>
      <family val="2"/>
    </font>
    <font>
      <b/>
      <i/>
      <sz val="8"/>
      <name val="Verdana"/>
      <family val="2"/>
    </font>
    <font>
      <sz val="7"/>
      <color indexed="10"/>
      <name val="Verdana"/>
      <family val="2"/>
    </font>
    <font>
      <sz val="8"/>
      <color indexed="12"/>
      <name val="Verdana"/>
      <family val="2"/>
    </font>
    <font>
      <b/>
      <sz val="10"/>
      <name val="Arial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sz val="9"/>
      <name val="Verdana"/>
      <family val="2"/>
    </font>
    <font>
      <i/>
      <sz val="9"/>
      <color indexed="17"/>
      <name val="Verdana"/>
      <family val="2"/>
    </font>
    <font>
      <sz val="10"/>
      <name val="Verdana"/>
      <family val="2"/>
    </font>
    <font>
      <i/>
      <sz val="7"/>
      <name val="Verdana"/>
      <family val="2"/>
    </font>
    <font>
      <b/>
      <i/>
      <sz val="9"/>
      <color indexed="57"/>
      <name val="Verdana"/>
      <family val="2"/>
    </font>
    <font>
      <i/>
      <sz val="10"/>
      <name val="Verdana"/>
      <family val="2"/>
    </font>
    <font>
      <b/>
      <sz val="7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9"/>
      <color indexed="8"/>
      <name val="Arial CE"/>
      <family val="0"/>
    </font>
    <font>
      <b/>
      <sz val="7"/>
      <color indexed="19"/>
      <name val="Verdana"/>
      <family val="2"/>
    </font>
    <font>
      <b/>
      <sz val="10"/>
      <color indexed="56"/>
      <name val="Arial"/>
      <family val="2"/>
    </font>
    <font>
      <b/>
      <sz val="9"/>
      <color indexed="56"/>
      <name val="Arial CE"/>
      <family val="0"/>
    </font>
    <font>
      <b/>
      <sz val="9"/>
      <color indexed="56"/>
      <name val="Verdana"/>
      <family val="2"/>
    </font>
    <font>
      <sz val="10"/>
      <color indexed="56"/>
      <name val="Arial CE"/>
      <family val="0"/>
    </font>
    <font>
      <b/>
      <sz val="10"/>
      <color indexed="56"/>
      <name val="Arial CE"/>
      <family val="0"/>
    </font>
    <font>
      <sz val="10"/>
      <color indexed="56"/>
      <name val="Arial"/>
      <family val="2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b/>
      <sz val="8"/>
      <color indexed="17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sz val="8"/>
      <color indexed="17"/>
      <name val="Verdana"/>
      <family val="2"/>
    </font>
    <font>
      <b/>
      <sz val="7"/>
      <color indexed="56"/>
      <name val="Verdana"/>
      <family val="2"/>
    </font>
    <font>
      <b/>
      <sz val="10"/>
      <color indexed="57"/>
      <name val="Arial CE"/>
      <family val="0"/>
    </font>
    <font>
      <sz val="10"/>
      <color indexed="57"/>
      <name val="Arial CE"/>
      <family val="0"/>
    </font>
    <font>
      <sz val="10"/>
      <color indexed="57"/>
      <name val="Arial"/>
      <family val="2"/>
    </font>
    <font>
      <b/>
      <sz val="9"/>
      <color indexed="57"/>
      <name val="Verdana"/>
      <family val="2"/>
    </font>
    <font>
      <b/>
      <sz val="9"/>
      <color indexed="57"/>
      <name val="Arial CE"/>
      <family val="0"/>
    </font>
    <font>
      <sz val="9"/>
      <color indexed="57"/>
      <name val="Verdana"/>
      <family val="2"/>
    </font>
    <font>
      <sz val="9"/>
      <color indexed="57"/>
      <name val="Arial CE"/>
      <family val="0"/>
    </font>
    <font>
      <i/>
      <sz val="9"/>
      <color indexed="57"/>
      <name val="Verdana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b/>
      <i/>
      <sz val="9"/>
      <color indexed="56"/>
      <name val="Verdana"/>
      <family val="2"/>
    </font>
    <font>
      <sz val="10"/>
      <color indexed="57"/>
      <name val="Verdana"/>
      <family val="2"/>
    </font>
    <font>
      <sz val="8"/>
      <color indexed="57"/>
      <name val="Verdana"/>
      <family val="2"/>
    </font>
    <font>
      <sz val="9"/>
      <color indexed="62"/>
      <name val="Verdana"/>
      <family val="2"/>
    </font>
    <font>
      <b/>
      <sz val="10"/>
      <color indexed="10"/>
      <name val="Verdana"/>
      <family val="2"/>
    </font>
    <font>
      <sz val="8"/>
      <name val="Segoe UI"/>
      <family val="2"/>
    </font>
    <font>
      <sz val="9"/>
      <color indexed="10"/>
      <name val="Verdana"/>
      <family val="2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9"/>
      <color indexed="18"/>
      <name val="Verdana"/>
      <family val="2"/>
    </font>
    <font>
      <sz val="9"/>
      <color indexed="18"/>
      <name val="Arial CE"/>
      <family val="0"/>
    </font>
    <font>
      <sz val="10"/>
      <color indexed="18"/>
      <name val="Arial CE"/>
      <family val="0"/>
    </font>
    <font>
      <b/>
      <sz val="10"/>
      <color indexed="10"/>
      <name val="Arial"/>
      <family val="2"/>
    </font>
    <font>
      <sz val="10"/>
      <color indexed="62"/>
      <name val="Verdana"/>
      <family val="2"/>
    </font>
    <font>
      <sz val="8"/>
      <color indexed="62"/>
      <name val="Verdana"/>
      <family val="2"/>
    </font>
    <font>
      <b/>
      <i/>
      <sz val="10"/>
      <color indexed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i/>
      <sz val="9"/>
      <color rgb="FF0070C0"/>
      <name val="Verdana"/>
      <family val="2"/>
    </font>
    <font>
      <b/>
      <sz val="7"/>
      <color rgb="FF808000"/>
      <name val="Verdana"/>
      <family val="2"/>
    </font>
    <font>
      <b/>
      <sz val="8"/>
      <color rgb="FF808000"/>
      <name val="Verdana"/>
      <family val="2"/>
    </font>
    <font>
      <b/>
      <sz val="9"/>
      <color theme="3"/>
      <name val="Verdana"/>
      <family val="2"/>
    </font>
    <font>
      <b/>
      <sz val="9"/>
      <color theme="3"/>
      <name val="Arial CE"/>
      <family val="0"/>
    </font>
    <font>
      <sz val="10"/>
      <color theme="3"/>
      <name val="Arial CE"/>
      <family val="0"/>
    </font>
    <font>
      <b/>
      <sz val="10"/>
      <color theme="3"/>
      <name val="Arial"/>
      <family val="2"/>
    </font>
    <font>
      <b/>
      <sz val="10"/>
      <color theme="3"/>
      <name val="Arial CE"/>
      <family val="0"/>
    </font>
    <font>
      <sz val="10"/>
      <color theme="3"/>
      <name val="Arial"/>
      <family val="2"/>
    </font>
    <font>
      <b/>
      <sz val="9"/>
      <color rgb="FFFF0000"/>
      <name val="Verdana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color theme="6" tint="-0.4999699890613556"/>
      <name val="Verdana"/>
      <family val="2"/>
    </font>
    <font>
      <b/>
      <sz val="8"/>
      <color rgb="FF002060"/>
      <name val="Verdana"/>
      <family val="2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sz val="8"/>
      <color theme="6" tint="-0.4999699890613556"/>
      <name val="Verdana"/>
      <family val="2"/>
    </font>
    <font>
      <b/>
      <sz val="7"/>
      <color theme="3"/>
      <name val="Verdana"/>
      <family val="2"/>
    </font>
    <font>
      <b/>
      <sz val="10"/>
      <color theme="6" tint="-0.24997000396251678"/>
      <name val="Arial CE"/>
      <family val="0"/>
    </font>
    <font>
      <sz val="10"/>
      <color theme="6" tint="-0.24997000396251678"/>
      <name val="Arial CE"/>
      <family val="0"/>
    </font>
    <font>
      <sz val="10"/>
      <color theme="6" tint="-0.24997000396251678"/>
      <name val="Arial"/>
      <family val="2"/>
    </font>
    <font>
      <b/>
      <sz val="9"/>
      <color theme="6" tint="-0.24997000396251678"/>
      <name val="Verdana"/>
      <family val="2"/>
    </font>
    <font>
      <b/>
      <sz val="9"/>
      <color theme="6" tint="-0.24997000396251678"/>
      <name val="Arial CE"/>
      <family val="0"/>
    </font>
    <font>
      <sz val="9"/>
      <color theme="6" tint="-0.24997000396251678"/>
      <name val="Verdana"/>
      <family val="2"/>
    </font>
    <font>
      <sz val="9"/>
      <color theme="6" tint="-0.24997000396251678"/>
      <name val="Arial CE"/>
      <family val="0"/>
    </font>
    <font>
      <i/>
      <sz val="9"/>
      <color theme="6" tint="-0.24997000396251678"/>
      <name val="Verdana"/>
      <family val="2"/>
    </font>
    <font>
      <sz val="10"/>
      <color theme="6" tint="-0.24997000396251678"/>
      <name val="Verdana"/>
      <family val="2"/>
    </font>
    <font>
      <sz val="8"/>
      <color theme="6" tint="-0.24997000396251678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Verdana"/>
      <family val="2"/>
    </font>
    <font>
      <sz val="7"/>
      <color rgb="FFFF0000"/>
      <name val="Verdana"/>
      <family val="2"/>
    </font>
    <font>
      <b/>
      <i/>
      <sz val="9"/>
      <color theme="3"/>
      <name val="Verdana"/>
      <family val="2"/>
    </font>
    <font>
      <sz val="9"/>
      <color rgb="FFFF0000"/>
      <name val="Verdana"/>
      <family val="2"/>
    </font>
    <font>
      <sz val="9"/>
      <color rgb="FFFF0000"/>
      <name val="Arial CE"/>
      <family val="0"/>
    </font>
    <font>
      <sz val="10"/>
      <color rgb="FFFF0000"/>
      <name val="Arial"/>
      <family val="2"/>
    </font>
    <font>
      <sz val="9"/>
      <color theme="4" tint="-0.4999699890613556"/>
      <name val="Verdana"/>
      <family val="2"/>
    </font>
    <font>
      <sz val="9"/>
      <color theme="4" tint="-0.4999699890613556"/>
      <name val="Arial CE"/>
      <family val="0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0"/>
      <color theme="4" tint="-0.24997000396251678"/>
      <name val="Verdana"/>
      <family val="2"/>
    </font>
    <font>
      <sz val="9"/>
      <color theme="4" tint="-0.24997000396251678"/>
      <name val="Verdana"/>
      <family val="2"/>
    </font>
    <font>
      <sz val="8"/>
      <color theme="4" tint="-0.24997000396251678"/>
      <name val="Verdana"/>
      <family val="2"/>
    </font>
    <font>
      <b/>
      <i/>
      <sz val="10"/>
      <color rgb="FFFF0000"/>
      <name val="Verdana"/>
      <family val="2"/>
    </font>
    <font>
      <b/>
      <sz val="10"/>
      <color theme="1"/>
      <name val="Arial"/>
      <family val="2"/>
    </font>
    <font>
      <sz val="10"/>
      <color theme="4" tint="-0.4999699890613556"/>
      <name val="Arial CE"/>
      <family val="0"/>
    </font>
    <font>
      <b/>
      <sz val="10"/>
      <color theme="6" tint="-0.24997000396251678"/>
      <name val="Arial"/>
      <family val="2"/>
    </font>
    <font>
      <b/>
      <sz val="9"/>
      <color theme="1"/>
      <name val="Arial CE"/>
      <family val="0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color theme="6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0093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10" fillId="25" borderId="1" applyNumberFormat="0" applyAlignment="0" applyProtection="0"/>
    <xf numFmtId="0" fontId="111" fillId="26" borderId="2" applyNumberFormat="0" applyAlignment="0" applyProtection="0"/>
    <xf numFmtId="0" fontId="11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3" fillId="0" borderId="3" applyNumberFormat="0" applyFill="0" applyAlignment="0" applyProtection="0"/>
    <xf numFmtId="0" fontId="114" fillId="28" borderId="4" applyNumberFormat="0" applyAlignment="0" applyProtection="0"/>
    <xf numFmtId="0" fontId="115" fillId="0" borderId="5" applyNumberFormat="0" applyFill="0" applyAlignment="0" applyProtection="0"/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7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20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1" fillId="0" borderId="8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31" borderId="0" applyNumberFormat="0" applyBorder="0" applyAlignment="0" applyProtection="0"/>
  </cellStyleXfs>
  <cellXfs count="7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right" wrapText="1"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13" xfId="0" applyFont="1" applyFill="1" applyBorder="1" applyAlignment="1">
      <alignment horizontal="left"/>
    </xf>
    <xf numFmtId="0" fontId="11" fillId="4" borderId="14" xfId="0" applyFont="1" applyFill="1" applyBorder="1" applyAlignment="1">
      <alignment horizontal="center" wrapText="1"/>
    </xf>
    <xf numFmtId="168" fontId="11" fillId="4" borderId="15" xfId="0" applyNumberFormat="1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8" xfId="0" applyFont="1" applyFill="1" applyBorder="1" applyAlignment="1">
      <alignment horizontal="right" wrapText="1"/>
    </xf>
    <xf numFmtId="0" fontId="15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wrapText="1"/>
    </xf>
    <xf numFmtId="0" fontId="14" fillId="4" borderId="18" xfId="0" applyFont="1" applyFill="1" applyBorder="1" applyAlignment="1">
      <alignment horizontal="center" wrapText="1"/>
    </xf>
    <xf numFmtId="168" fontId="14" fillId="4" borderId="16" xfId="0" applyNumberFormat="1" applyFont="1" applyFill="1" applyBorder="1" applyAlignment="1">
      <alignment horizontal="center" wrapText="1"/>
    </xf>
    <xf numFmtId="168" fontId="14" fillId="4" borderId="19" xfId="0" applyNumberFormat="1" applyFont="1" applyFill="1" applyBorder="1" applyAlignment="1">
      <alignment horizontal="center" wrapText="1"/>
    </xf>
    <xf numFmtId="0" fontId="14" fillId="4" borderId="2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4" borderId="2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32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46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68" fontId="17" fillId="0" borderId="24" xfId="0" applyNumberFormat="1" applyFont="1" applyFill="1" applyBorder="1" applyAlignment="1">
      <alignment horizontal="center"/>
    </xf>
    <xf numFmtId="168" fontId="17" fillId="0" borderId="25" xfId="0" applyNumberFormat="1" applyFont="1" applyFill="1" applyBorder="1" applyAlignment="1">
      <alignment horizontal="center"/>
    </xf>
    <xf numFmtId="1" fontId="17" fillId="0" borderId="25" xfId="0" applyNumberFormat="1" applyFont="1" applyFill="1" applyBorder="1" applyAlignment="1">
      <alignment horizontal="center"/>
    </xf>
    <xf numFmtId="0" fontId="19" fillId="0" borderId="26" xfId="0" applyFont="1" applyBorder="1" applyAlignment="1">
      <alignment horizontal="right"/>
    </xf>
    <xf numFmtId="0" fontId="19" fillId="0" borderId="27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168" fontId="20" fillId="0" borderId="24" xfId="0" applyNumberFormat="1" applyFont="1" applyFill="1" applyBorder="1" applyAlignment="1">
      <alignment horizontal="center"/>
    </xf>
    <xf numFmtId="168" fontId="20" fillId="0" borderId="25" xfId="0" applyNumberFormat="1" applyFont="1" applyFill="1" applyBorder="1" applyAlignment="1">
      <alignment horizontal="center"/>
    </xf>
    <xf numFmtId="1" fontId="20" fillId="0" borderId="25" xfId="0" applyNumberFormat="1" applyFont="1" applyFill="1" applyBorder="1" applyAlignment="1">
      <alignment horizontal="center"/>
    </xf>
    <xf numFmtId="0" fontId="20" fillId="0" borderId="26" xfId="0" applyFont="1" applyBorder="1" applyAlignment="1">
      <alignment horizontal="right"/>
    </xf>
    <xf numFmtId="0" fontId="20" fillId="0" borderId="27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46" fontId="13" fillId="0" borderId="0" xfId="0" applyNumberFormat="1" applyFont="1" applyFill="1" applyBorder="1" applyAlignment="1">
      <alignment horizontal="left"/>
    </xf>
    <xf numFmtId="21" fontId="21" fillId="0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46" fontId="11" fillId="0" borderId="0" xfId="0" applyNumberFormat="1" applyFont="1" applyFill="1" applyBorder="1" applyAlignment="1">
      <alignment horizontal="center"/>
    </xf>
    <xf numFmtId="21" fontId="12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21" fontId="11" fillId="0" borderId="0" xfId="0" applyNumberFormat="1" applyFont="1" applyFill="1" applyBorder="1" applyAlignment="1">
      <alignment horizontal="center"/>
    </xf>
    <xf numFmtId="168" fontId="12" fillId="0" borderId="24" xfId="0" applyNumberFormat="1" applyFont="1" applyBorder="1" applyAlignment="1">
      <alignment horizontal="center"/>
    </xf>
    <xf numFmtId="168" fontId="12" fillId="0" borderId="25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right"/>
    </xf>
    <xf numFmtId="1" fontId="11" fillId="0" borderId="27" xfId="0" applyNumberFormat="1" applyFon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46" fontId="22" fillId="0" borderId="0" xfId="0" applyNumberFormat="1" applyFont="1" applyFill="1" applyBorder="1" applyAlignment="1">
      <alignment horizontal="left"/>
    </xf>
    <xf numFmtId="178" fontId="14" fillId="0" borderId="27" xfId="0" applyNumberFormat="1" applyFont="1" applyBorder="1" applyAlignment="1">
      <alignment horizontal="center"/>
    </xf>
    <xf numFmtId="20" fontId="14" fillId="0" borderId="27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68" fontId="23" fillId="0" borderId="29" xfId="0" applyNumberFormat="1" applyFont="1" applyBorder="1" applyAlignment="1">
      <alignment horizontal="center"/>
    </xf>
    <xf numFmtId="168" fontId="23" fillId="0" borderId="30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right"/>
    </xf>
    <xf numFmtId="0" fontId="24" fillId="0" borderId="32" xfId="0" applyFont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68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1" fontId="11" fillId="0" borderId="35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167" fontId="11" fillId="0" borderId="35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2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1" fontId="12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46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21" fontId="25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2" fillId="0" borderId="37" xfId="0" applyFont="1" applyFill="1" applyBorder="1" applyAlignment="1">
      <alignment wrapText="1"/>
    </xf>
    <xf numFmtId="0" fontId="12" fillId="0" borderId="38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wrapText="1"/>
    </xf>
    <xf numFmtId="0" fontId="12" fillId="0" borderId="38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/>
    </xf>
    <xf numFmtId="168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11" fillId="4" borderId="4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9" fillId="4" borderId="41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1" fillId="4" borderId="41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78" fontId="11" fillId="4" borderId="41" xfId="0" applyNumberFormat="1" applyFont="1" applyFill="1" applyBorder="1" applyAlignment="1">
      <alignment horizontal="center"/>
    </xf>
    <xf numFmtId="0" fontId="24" fillId="4" borderId="42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24" fillId="4" borderId="0" xfId="0" applyFont="1" applyFill="1" applyBorder="1" applyAlignment="1">
      <alignment horizontal="center"/>
    </xf>
    <xf numFmtId="20" fontId="14" fillId="4" borderId="41" xfId="0" applyNumberFormat="1" applyFont="1" applyFill="1" applyBorder="1" applyAlignment="1">
      <alignment horizontal="center"/>
    </xf>
    <xf numFmtId="20" fontId="14" fillId="0" borderId="35" xfId="0" applyNumberFormat="1" applyFont="1" applyBorder="1" applyAlignment="1">
      <alignment horizontal="center"/>
    </xf>
    <xf numFmtId="1" fontId="11" fillId="4" borderId="41" xfId="0" applyNumberFormat="1" applyFont="1" applyFill="1" applyBorder="1" applyAlignment="1">
      <alignment horizontal="center"/>
    </xf>
    <xf numFmtId="0" fontId="19" fillId="4" borderId="43" xfId="0" applyFont="1" applyFill="1" applyBorder="1" applyAlignment="1">
      <alignment horizontal="center"/>
    </xf>
    <xf numFmtId="0" fontId="28" fillId="0" borderId="39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46" fontId="17" fillId="0" borderId="20" xfId="0" applyNumberFormat="1" applyFont="1" applyFill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1" fontId="11" fillId="0" borderId="27" xfId="0" applyNumberFormat="1" applyFont="1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4" borderId="21" xfId="0" applyFont="1" applyFill="1" applyBorder="1" applyAlignment="1">
      <alignment horizontal="center" wrapText="1"/>
    </xf>
    <xf numFmtId="46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26" fillId="0" borderId="44" xfId="0" applyFont="1" applyFill="1" applyBorder="1" applyAlignment="1" quotePrefix="1">
      <alignment horizontal="right" wrapText="1"/>
    </xf>
    <xf numFmtId="0" fontId="126" fillId="0" borderId="22" xfId="0" applyFont="1" applyFill="1" applyBorder="1" applyAlignment="1">
      <alignment horizontal="center" wrapText="1"/>
    </xf>
    <xf numFmtId="0" fontId="126" fillId="0" borderId="22" xfId="0" applyFont="1" applyFill="1" applyBorder="1" applyAlignment="1">
      <alignment wrapText="1"/>
    </xf>
    <xf numFmtId="21" fontId="126" fillId="0" borderId="22" xfId="0" applyNumberFormat="1" applyFont="1" applyFill="1" applyBorder="1" applyAlignment="1">
      <alignment horizontal="center" wrapText="1"/>
    </xf>
    <xf numFmtId="21" fontId="127" fillId="0" borderId="22" xfId="0" applyNumberFormat="1" applyFont="1" applyFill="1" applyBorder="1" applyAlignment="1">
      <alignment/>
    </xf>
    <xf numFmtId="0" fontId="126" fillId="0" borderId="45" xfId="0" applyFont="1" applyFill="1" applyBorder="1" applyAlignment="1">
      <alignment wrapText="1"/>
    </xf>
    <xf numFmtId="0" fontId="128" fillId="0" borderId="0" xfId="0" applyFont="1" applyFill="1" applyAlignment="1">
      <alignment/>
    </xf>
    <xf numFmtId="0" fontId="126" fillId="0" borderId="26" xfId="0" applyFont="1" applyFill="1" applyBorder="1" applyAlignment="1" quotePrefix="1">
      <alignment horizontal="right" wrapText="1"/>
    </xf>
    <xf numFmtId="0" fontId="126" fillId="0" borderId="27" xfId="0" applyFont="1" applyFill="1" applyBorder="1" applyAlignment="1">
      <alignment horizontal="center" wrapText="1"/>
    </xf>
    <xf numFmtId="0" fontId="126" fillId="0" borderId="27" xfId="0" applyFont="1" applyFill="1" applyBorder="1" applyAlignment="1">
      <alignment wrapText="1"/>
    </xf>
    <xf numFmtId="21" fontId="126" fillId="0" borderId="27" xfId="0" applyNumberFormat="1" applyFont="1" applyFill="1" applyBorder="1" applyAlignment="1">
      <alignment horizontal="center" wrapText="1"/>
    </xf>
    <xf numFmtId="21" fontId="127" fillId="0" borderId="27" xfId="0" applyNumberFormat="1" applyFont="1" applyFill="1" applyBorder="1" applyAlignment="1">
      <alignment/>
    </xf>
    <xf numFmtId="0" fontId="126" fillId="0" borderId="35" xfId="0" applyFont="1" applyFill="1" applyBorder="1" applyAlignment="1">
      <alignment wrapText="1"/>
    </xf>
    <xf numFmtId="0" fontId="128" fillId="0" borderId="46" xfId="0" applyFont="1" applyFill="1" applyBorder="1" applyAlignment="1">
      <alignment/>
    </xf>
    <xf numFmtId="0" fontId="128" fillId="0" borderId="0" xfId="0" applyFont="1" applyFill="1" applyBorder="1" applyAlignment="1">
      <alignment/>
    </xf>
    <xf numFmtId="0" fontId="126" fillId="0" borderId="47" xfId="0" applyFont="1" applyFill="1" applyBorder="1" applyAlignment="1">
      <alignment horizontal="center" wrapText="1"/>
    </xf>
    <xf numFmtId="0" fontId="126" fillId="0" borderId="47" xfId="0" applyFont="1" applyFill="1" applyBorder="1" applyAlignment="1">
      <alignment wrapText="1"/>
    </xf>
    <xf numFmtId="0" fontId="129" fillId="0" borderId="0" xfId="0" applyFont="1" applyFill="1" applyBorder="1" applyAlignment="1">
      <alignment horizontal="left"/>
    </xf>
    <xf numFmtId="0" fontId="11" fillId="0" borderId="48" xfId="0" applyFont="1" applyBorder="1" applyAlignment="1">
      <alignment horizontal="right"/>
    </xf>
    <xf numFmtId="0" fontId="11" fillId="0" borderId="47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32" borderId="47" xfId="0" applyFont="1" applyFill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4" borderId="43" xfId="0" applyFont="1" applyFill="1" applyBorder="1" applyAlignment="1">
      <alignment horizontal="center"/>
    </xf>
    <xf numFmtId="168" fontId="17" fillId="0" borderId="30" xfId="0" applyNumberFormat="1" applyFont="1" applyFill="1" applyBorder="1" applyAlignment="1">
      <alignment horizontal="center"/>
    </xf>
    <xf numFmtId="3" fontId="17" fillId="0" borderId="30" xfId="0" applyNumberFormat="1" applyFont="1" applyFill="1" applyBorder="1" applyAlignment="1">
      <alignment horizontal="center"/>
    </xf>
    <xf numFmtId="21" fontId="17" fillId="0" borderId="30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 horizontal="right"/>
    </xf>
    <xf numFmtId="168" fontId="23" fillId="0" borderId="49" xfId="0" applyNumberFormat="1" applyFont="1" applyBorder="1" applyAlignment="1">
      <alignment horizontal="center"/>
    </xf>
    <xf numFmtId="168" fontId="23" fillId="0" borderId="50" xfId="0" applyNumberFormat="1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right"/>
    </xf>
    <xf numFmtId="0" fontId="24" fillId="0" borderId="52" xfId="0" applyFont="1" applyBorder="1" applyAlignment="1">
      <alignment horizontal="center"/>
    </xf>
    <xf numFmtId="0" fontId="24" fillId="0" borderId="52" xfId="0" applyFont="1" applyFill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4" borderId="53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26" fillId="0" borderId="54" xfId="0" applyFont="1" applyFill="1" applyBorder="1" applyAlignment="1">
      <alignment wrapText="1"/>
    </xf>
    <xf numFmtId="0" fontId="15" fillId="33" borderId="18" xfId="0" applyFont="1" applyFill="1" applyBorder="1" applyAlignment="1">
      <alignment horizontal="center" wrapText="1"/>
    </xf>
    <xf numFmtId="0" fontId="15" fillId="33" borderId="19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/>
    </xf>
    <xf numFmtId="167" fontId="11" fillId="4" borderId="41" xfId="0" applyNumberFormat="1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28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30" fillId="0" borderId="0" xfId="0" applyFont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wrapText="1"/>
    </xf>
    <xf numFmtId="178" fontId="130" fillId="0" borderId="27" xfId="0" applyNumberFormat="1" applyFont="1" applyBorder="1" applyAlignment="1">
      <alignment horizontal="center"/>
    </xf>
    <xf numFmtId="178" fontId="131" fillId="4" borderId="41" xfId="0" applyNumberFormat="1" applyFont="1" applyFill="1" applyBorder="1" applyAlignment="1">
      <alignment horizontal="center"/>
    </xf>
    <xf numFmtId="178" fontId="130" fillId="0" borderId="25" xfId="0" applyNumberFormat="1" applyFont="1" applyBorder="1" applyAlignment="1">
      <alignment horizontal="center"/>
    </xf>
    <xf numFmtId="0" fontId="35" fillId="0" borderId="27" xfId="0" applyFont="1" applyFill="1" applyBorder="1" applyAlignment="1">
      <alignment horizontal="center" wrapText="1"/>
    </xf>
    <xf numFmtId="0" fontId="132" fillId="0" borderId="10" xfId="0" applyFont="1" applyFill="1" applyBorder="1" applyAlignment="1">
      <alignment horizontal="center" wrapText="1"/>
    </xf>
    <xf numFmtId="0" fontId="132" fillId="0" borderId="11" xfId="0" applyFont="1" applyFill="1" applyBorder="1" applyAlignment="1">
      <alignment horizontal="center" wrapText="1"/>
    </xf>
    <xf numFmtId="0" fontId="133" fillId="0" borderId="11" xfId="0" applyFont="1" applyFill="1" applyBorder="1" applyAlignment="1">
      <alignment horizontal="center" wrapText="1"/>
    </xf>
    <xf numFmtId="0" fontId="132" fillId="0" borderId="12" xfId="0" applyFont="1" applyFill="1" applyBorder="1" applyAlignment="1">
      <alignment horizontal="center" wrapText="1"/>
    </xf>
    <xf numFmtId="0" fontId="134" fillId="0" borderId="0" xfId="0" applyFont="1" applyFill="1" applyAlignment="1">
      <alignment horizontal="left"/>
    </xf>
    <xf numFmtId="0" fontId="135" fillId="0" borderId="0" xfId="0" applyFont="1" applyFill="1" applyAlignment="1">
      <alignment/>
    </xf>
    <xf numFmtId="0" fontId="136" fillId="0" borderId="0" xfId="0" applyFont="1" applyFill="1" applyAlignment="1">
      <alignment horizontal="left"/>
    </xf>
    <xf numFmtId="21" fontId="137" fillId="0" borderId="0" xfId="0" applyNumberFormat="1" applyFont="1" applyFill="1" applyAlignment="1">
      <alignment/>
    </xf>
    <xf numFmtId="0" fontId="138" fillId="0" borderId="55" xfId="0" applyFont="1" applyFill="1" applyBorder="1" applyAlignment="1" quotePrefix="1">
      <alignment horizontal="right" wrapText="1"/>
    </xf>
    <xf numFmtId="0" fontId="138" fillId="0" borderId="47" xfId="0" applyFont="1" applyFill="1" applyBorder="1" applyAlignment="1">
      <alignment horizontal="center" wrapText="1"/>
    </xf>
    <xf numFmtId="0" fontId="138" fillId="0" borderId="47" xfId="0" applyFont="1" applyFill="1" applyBorder="1" applyAlignment="1">
      <alignment wrapText="1"/>
    </xf>
    <xf numFmtId="0" fontId="138" fillId="0" borderId="27" xfId="0" applyFont="1" applyFill="1" applyBorder="1" applyAlignment="1">
      <alignment wrapText="1"/>
    </xf>
    <xf numFmtId="21" fontId="138" fillId="0" borderId="27" xfId="0" applyNumberFormat="1" applyFont="1" applyFill="1" applyBorder="1" applyAlignment="1">
      <alignment horizontal="center" wrapText="1"/>
    </xf>
    <xf numFmtId="21" fontId="139" fillId="0" borderId="27" xfId="0" applyNumberFormat="1" applyFont="1" applyFill="1" applyBorder="1" applyAlignment="1">
      <alignment/>
    </xf>
    <xf numFmtId="0" fontId="138" fillId="0" borderId="35" xfId="0" applyFont="1" applyFill="1" applyBorder="1" applyAlignment="1">
      <alignment wrapText="1"/>
    </xf>
    <xf numFmtId="0" fontId="138" fillId="0" borderId="27" xfId="0" applyFont="1" applyFill="1" applyBorder="1" applyAlignment="1">
      <alignment horizontal="center" wrapText="1"/>
    </xf>
    <xf numFmtId="0" fontId="138" fillId="0" borderId="26" xfId="0" applyFont="1" applyFill="1" applyBorder="1" applyAlignment="1" quotePrefix="1">
      <alignment horizontal="right" wrapText="1"/>
    </xf>
    <xf numFmtId="0" fontId="140" fillId="0" borderId="0" xfId="0" applyFont="1" applyFill="1" applyAlignment="1">
      <alignment/>
    </xf>
    <xf numFmtId="0" fontId="138" fillId="0" borderId="54" xfId="0" applyFont="1" applyFill="1" applyBorder="1" applyAlignment="1">
      <alignment wrapText="1"/>
    </xf>
    <xf numFmtId="0" fontId="140" fillId="0" borderId="0" xfId="0" applyFont="1" applyFill="1" applyBorder="1" applyAlignment="1">
      <alignment/>
    </xf>
    <xf numFmtId="0" fontId="140" fillId="0" borderId="0" xfId="0" applyFont="1" applyFill="1" applyAlignment="1">
      <alignment horizontal="left"/>
    </xf>
    <xf numFmtId="21" fontId="138" fillId="0" borderId="52" xfId="0" applyNumberFormat="1" applyFont="1" applyFill="1" applyBorder="1" applyAlignment="1">
      <alignment horizontal="center" wrapText="1"/>
    </xf>
    <xf numFmtId="21" fontId="139" fillId="0" borderId="52" xfId="0" applyNumberFormat="1" applyFont="1" applyFill="1" applyBorder="1" applyAlignment="1">
      <alignment/>
    </xf>
    <xf numFmtId="0" fontId="126" fillId="0" borderId="35" xfId="0" applyFont="1" applyFill="1" applyBorder="1" applyAlignment="1">
      <alignment horizontal="right" wrapText="1"/>
    </xf>
    <xf numFmtId="0" fontId="138" fillId="0" borderId="52" xfId="0" applyFont="1" applyFill="1" applyBorder="1" applyAlignment="1">
      <alignment horizontal="center" wrapText="1"/>
    </xf>
    <xf numFmtId="0" fontId="138" fillId="0" borderId="52" xfId="0" applyFont="1" applyFill="1" applyBorder="1" applyAlignment="1">
      <alignment wrapText="1"/>
    </xf>
    <xf numFmtId="0" fontId="138" fillId="0" borderId="56" xfId="0" applyFont="1" applyFill="1" applyBorder="1" applyAlignment="1">
      <alignment wrapText="1"/>
    </xf>
    <xf numFmtId="46" fontId="0" fillId="0" borderId="0" xfId="0" applyNumberFormat="1" applyFill="1" applyAlignment="1">
      <alignment/>
    </xf>
    <xf numFmtId="0" fontId="37" fillId="0" borderId="0" xfId="0" applyFont="1" applyFill="1" applyBorder="1" applyAlignment="1">
      <alignment/>
    </xf>
    <xf numFmtId="0" fontId="12" fillId="0" borderId="27" xfId="0" applyFont="1" applyFill="1" applyBorder="1" applyAlignment="1">
      <alignment wrapText="1"/>
    </xf>
    <xf numFmtId="168" fontId="141" fillId="0" borderId="25" xfId="0" applyNumberFormat="1" applyFont="1" applyFill="1" applyBorder="1" applyAlignment="1">
      <alignment horizontal="center"/>
    </xf>
    <xf numFmtId="1" fontId="141" fillId="0" borderId="25" xfId="0" applyNumberFormat="1" applyFont="1" applyFill="1" applyBorder="1" applyAlignment="1">
      <alignment horizontal="center"/>
    </xf>
    <xf numFmtId="0" fontId="141" fillId="0" borderId="26" xfId="0" applyFont="1" applyBorder="1" applyAlignment="1">
      <alignment horizontal="right"/>
    </xf>
    <xf numFmtId="0" fontId="141" fillId="0" borderId="27" xfId="0" applyFont="1" applyBorder="1" applyAlignment="1">
      <alignment horizontal="center"/>
    </xf>
    <xf numFmtId="0" fontId="141" fillId="0" borderId="25" xfId="0" applyFont="1" applyBorder="1" applyAlignment="1">
      <alignment horizontal="center"/>
    </xf>
    <xf numFmtId="0" fontId="141" fillId="4" borderId="41" xfId="0" applyFont="1" applyFill="1" applyBorder="1" applyAlignment="1">
      <alignment horizontal="center"/>
    </xf>
    <xf numFmtId="168" fontId="142" fillId="0" borderId="24" xfId="0" applyNumberFormat="1" applyFont="1" applyFill="1" applyBorder="1" applyAlignment="1">
      <alignment horizontal="center"/>
    </xf>
    <xf numFmtId="168" fontId="142" fillId="0" borderId="25" xfId="0" applyNumberFormat="1" applyFont="1" applyFill="1" applyBorder="1" applyAlignment="1">
      <alignment horizontal="center"/>
    </xf>
    <xf numFmtId="1" fontId="142" fillId="0" borderId="25" xfId="0" applyNumberFormat="1" applyFont="1" applyFill="1" applyBorder="1" applyAlignment="1">
      <alignment horizontal="center"/>
    </xf>
    <xf numFmtId="0" fontId="142" fillId="0" borderId="26" xfId="0" applyFont="1" applyBorder="1" applyAlignment="1">
      <alignment horizontal="right"/>
    </xf>
    <xf numFmtId="0" fontId="142" fillId="0" borderId="27" xfId="0" applyFont="1" applyBorder="1" applyAlignment="1">
      <alignment horizontal="center"/>
    </xf>
    <xf numFmtId="0" fontId="142" fillId="0" borderId="25" xfId="0" applyFont="1" applyBorder="1" applyAlignment="1">
      <alignment horizontal="center"/>
    </xf>
    <xf numFmtId="0" fontId="142" fillId="4" borderId="41" xfId="0" applyFont="1" applyFill="1" applyBorder="1" applyAlignment="1">
      <alignment horizontal="center"/>
    </xf>
    <xf numFmtId="3" fontId="11" fillId="0" borderId="42" xfId="0" applyNumberFormat="1" applyFont="1" applyBorder="1" applyAlignment="1">
      <alignment/>
    </xf>
    <xf numFmtId="3" fontId="143" fillId="4" borderId="27" xfId="0" applyNumberFormat="1" applyFont="1" applyFill="1" applyBorder="1" applyAlignment="1">
      <alignment horizontal="center"/>
    </xf>
    <xf numFmtId="46" fontId="143" fillId="4" borderId="26" xfId="0" applyNumberFormat="1" applyFont="1" applyFill="1" applyBorder="1" applyAlignment="1">
      <alignment horizontal="center"/>
    </xf>
    <xf numFmtId="21" fontId="144" fillId="4" borderId="35" xfId="0" applyNumberFormat="1" applyFont="1" applyFill="1" applyBorder="1" applyAlignment="1">
      <alignment horizontal="center"/>
    </xf>
    <xf numFmtId="46" fontId="141" fillId="4" borderId="51" xfId="0" applyNumberFormat="1" applyFont="1" applyFill="1" applyBorder="1" applyAlignment="1">
      <alignment horizontal="center"/>
    </xf>
    <xf numFmtId="3" fontId="141" fillId="4" borderId="52" xfId="0" applyNumberFormat="1" applyFont="1" applyFill="1" applyBorder="1" applyAlignment="1">
      <alignment horizontal="center"/>
    </xf>
    <xf numFmtId="21" fontId="145" fillId="4" borderId="56" xfId="0" applyNumberFormat="1" applyFont="1" applyFill="1" applyBorder="1" applyAlignment="1">
      <alignment horizontal="center"/>
    </xf>
    <xf numFmtId="168" fontId="145" fillId="0" borderId="24" xfId="0" applyNumberFormat="1" applyFont="1" applyBorder="1" applyAlignment="1">
      <alignment horizontal="center"/>
    </xf>
    <xf numFmtId="168" fontId="145" fillId="0" borderId="25" xfId="0" applyNumberFormat="1" applyFont="1" applyBorder="1" applyAlignment="1">
      <alignment horizontal="center"/>
    </xf>
    <xf numFmtId="0" fontId="145" fillId="0" borderId="25" xfId="0" applyFont="1" applyBorder="1" applyAlignment="1">
      <alignment horizontal="center"/>
    </xf>
    <xf numFmtId="168" fontId="144" fillId="0" borderId="24" xfId="0" applyNumberFormat="1" applyFont="1" applyBorder="1" applyAlignment="1">
      <alignment horizontal="center"/>
    </xf>
    <xf numFmtId="168" fontId="144" fillId="0" borderId="25" xfId="0" applyNumberFormat="1" applyFont="1" applyBorder="1" applyAlignment="1">
      <alignment horizontal="center"/>
    </xf>
    <xf numFmtId="0" fontId="144" fillId="0" borderId="25" xfId="0" applyFont="1" applyBorder="1" applyAlignment="1">
      <alignment horizontal="center"/>
    </xf>
    <xf numFmtId="0" fontId="143" fillId="0" borderId="26" xfId="0" applyFont="1" applyBorder="1" applyAlignment="1">
      <alignment horizontal="right"/>
    </xf>
    <xf numFmtId="178" fontId="146" fillId="0" borderId="27" xfId="0" applyNumberFormat="1" applyFont="1" applyBorder="1" applyAlignment="1">
      <alignment horizontal="center"/>
    </xf>
    <xf numFmtId="178" fontId="143" fillId="4" borderId="41" xfId="0" applyNumberFormat="1" applyFont="1" applyFill="1" applyBorder="1" applyAlignment="1">
      <alignment horizontal="center"/>
    </xf>
    <xf numFmtId="168" fontId="143" fillId="4" borderId="0" xfId="0" applyNumberFormat="1" applyFont="1" applyFill="1" applyBorder="1" applyAlignment="1">
      <alignment horizontal="center"/>
    </xf>
    <xf numFmtId="21" fontId="143" fillId="4" borderId="35" xfId="0" applyNumberFormat="1" applyFont="1" applyFill="1" applyBorder="1" applyAlignment="1">
      <alignment horizontal="center"/>
    </xf>
    <xf numFmtId="21" fontId="141" fillId="4" borderId="56" xfId="0" applyNumberFormat="1" applyFont="1" applyFill="1" applyBorder="1" applyAlignment="1">
      <alignment horizontal="center"/>
    </xf>
    <xf numFmtId="168" fontId="141" fillId="4" borderId="30" xfId="0" applyNumberFormat="1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38" fillId="0" borderId="0" xfId="0" applyFont="1" applyAlignment="1">
      <alignment horizontal="left"/>
    </xf>
    <xf numFmtId="0" fontId="138" fillId="0" borderId="57" xfId="0" applyFont="1" applyFill="1" applyBorder="1" applyAlignment="1">
      <alignment wrapText="1"/>
    </xf>
    <xf numFmtId="0" fontId="35" fillId="0" borderId="47" xfId="0" applyFont="1" applyFill="1" applyBorder="1" applyAlignment="1">
      <alignment horizontal="center" wrapText="1"/>
    </xf>
    <xf numFmtId="179" fontId="11" fillId="0" borderId="42" xfId="0" applyNumberFormat="1" applyFont="1" applyBorder="1" applyAlignment="1">
      <alignment/>
    </xf>
    <xf numFmtId="179" fontId="143" fillId="4" borderId="27" xfId="0" applyNumberFormat="1" applyFont="1" applyFill="1" applyBorder="1" applyAlignment="1">
      <alignment horizontal="center"/>
    </xf>
    <xf numFmtId="179" fontId="141" fillId="4" borderId="52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wrapText="1"/>
    </xf>
    <xf numFmtId="46" fontId="134" fillId="0" borderId="0" xfId="0" applyNumberFormat="1" applyFont="1" applyFill="1" applyAlignment="1">
      <alignment horizontal="left"/>
    </xf>
    <xf numFmtId="0" fontId="147" fillId="0" borderId="0" xfId="0" applyFont="1" applyFill="1" applyAlignment="1">
      <alignment horizontal="left"/>
    </xf>
    <xf numFmtId="0" fontId="148" fillId="0" borderId="0" xfId="0" applyFont="1" applyFill="1" applyAlignment="1">
      <alignment horizontal="left"/>
    </xf>
    <xf numFmtId="21" fontId="149" fillId="0" borderId="0" xfId="0" applyNumberFormat="1" applyFont="1" applyFill="1" applyAlignment="1">
      <alignment/>
    </xf>
    <xf numFmtId="0" fontId="150" fillId="0" borderId="10" xfId="0" applyFont="1" applyFill="1" applyBorder="1" applyAlignment="1">
      <alignment horizontal="center" wrapText="1"/>
    </xf>
    <xf numFmtId="0" fontId="150" fillId="0" borderId="11" xfId="0" applyFont="1" applyFill="1" applyBorder="1" applyAlignment="1">
      <alignment horizontal="center" wrapText="1"/>
    </xf>
    <xf numFmtId="0" fontId="151" fillId="0" borderId="11" xfId="0" applyFont="1" applyFill="1" applyBorder="1" applyAlignment="1">
      <alignment horizontal="center" wrapText="1"/>
    </xf>
    <xf numFmtId="0" fontId="152" fillId="0" borderId="44" xfId="0" applyFont="1" applyFill="1" applyBorder="1" applyAlignment="1" quotePrefix="1">
      <alignment horizontal="right" wrapText="1"/>
    </xf>
    <xf numFmtId="0" fontId="152" fillId="0" borderId="22" xfId="0" applyFont="1" applyFill="1" applyBorder="1" applyAlignment="1">
      <alignment horizontal="center" wrapText="1"/>
    </xf>
    <xf numFmtId="0" fontId="152" fillId="0" borderId="22" xfId="0" applyFont="1" applyFill="1" applyBorder="1" applyAlignment="1">
      <alignment wrapText="1"/>
    </xf>
    <xf numFmtId="21" fontId="152" fillId="0" borderId="22" xfId="0" applyNumberFormat="1" applyFont="1" applyFill="1" applyBorder="1" applyAlignment="1">
      <alignment horizontal="center" wrapText="1"/>
    </xf>
    <xf numFmtId="21" fontId="153" fillId="0" borderId="22" xfId="0" applyNumberFormat="1" applyFont="1" applyFill="1" applyBorder="1" applyAlignment="1">
      <alignment/>
    </xf>
    <xf numFmtId="0" fontId="152" fillId="0" borderId="45" xfId="0" applyFont="1" applyFill="1" applyBorder="1" applyAlignment="1">
      <alignment wrapText="1"/>
    </xf>
    <xf numFmtId="0" fontId="152" fillId="0" borderId="26" xfId="0" applyFont="1" applyFill="1" applyBorder="1" applyAlignment="1" quotePrefix="1">
      <alignment horizontal="right" wrapText="1"/>
    </xf>
    <xf numFmtId="0" fontId="152" fillId="0" borderId="27" xfId="0" applyFont="1" applyFill="1" applyBorder="1" applyAlignment="1">
      <alignment horizontal="center" wrapText="1"/>
    </xf>
    <xf numFmtId="0" fontId="152" fillId="0" borderId="27" xfId="0" applyFont="1" applyFill="1" applyBorder="1" applyAlignment="1">
      <alignment wrapText="1"/>
    </xf>
    <xf numFmtId="21" fontId="152" fillId="0" borderId="27" xfId="0" applyNumberFormat="1" applyFont="1" applyFill="1" applyBorder="1" applyAlignment="1">
      <alignment horizontal="center" wrapText="1"/>
    </xf>
    <xf numFmtId="21" fontId="153" fillId="0" borderId="27" xfId="0" applyNumberFormat="1" applyFont="1" applyFill="1" applyBorder="1" applyAlignment="1">
      <alignment/>
    </xf>
    <xf numFmtId="0" fontId="152" fillId="0" borderId="35" xfId="0" applyFont="1" applyFill="1" applyBorder="1" applyAlignment="1">
      <alignment wrapText="1"/>
    </xf>
    <xf numFmtId="0" fontId="149" fillId="0" borderId="0" xfId="0" applyFont="1" applyFill="1" applyAlignment="1">
      <alignment/>
    </xf>
    <xf numFmtId="0" fontId="152" fillId="0" borderId="57" xfId="0" applyFont="1" applyFill="1" applyBorder="1" applyAlignment="1">
      <alignment horizontal="center" wrapText="1"/>
    </xf>
    <xf numFmtId="0" fontId="152" fillId="0" borderId="57" xfId="0" applyFont="1" applyFill="1" applyBorder="1" applyAlignment="1">
      <alignment wrapText="1"/>
    </xf>
    <xf numFmtId="21" fontId="152" fillId="0" borderId="57" xfId="0" applyNumberFormat="1" applyFont="1" applyFill="1" applyBorder="1" applyAlignment="1">
      <alignment horizontal="center" wrapText="1"/>
    </xf>
    <xf numFmtId="0" fontId="152" fillId="0" borderId="54" xfId="0" applyFont="1" applyFill="1" applyBorder="1" applyAlignment="1">
      <alignment wrapText="1"/>
    </xf>
    <xf numFmtId="0" fontId="152" fillId="0" borderId="51" xfId="0" applyFont="1" applyFill="1" applyBorder="1" applyAlignment="1" quotePrefix="1">
      <alignment horizontal="right" wrapText="1"/>
    </xf>
    <xf numFmtId="0" fontId="152" fillId="0" borderId="52" xfId="0" applyFont="1" applyFill="1" applyBorder="1" applyAlignment="1">
      <alignment horizontal="center" wrapText="1"/>
    </xf>
    <xf numFmtId="0" fontId="152" fillId="0" borderId="52" xfId="0" applyFont="1" applyFill="1" applyBorder="1" applyAlignment="1">
      <alignment wrapText="1"/>
    </xf>
    <xf numFmtId="21" fontId="152" fillId="0" borderId="52" xfId="0" applyNumberFormat="1" applyFont="1" applyFill="1" applyBorder="1" applyAlignment="1">
      <alignment horizontal="center" wrapText="1"/>
    </xf>
    <xf numFmtId="21" fontId="153" fillId="0" borderId="52" xfId="0" applyNumberFormat="1" applyFont="1" applyFill="1" applyBorder="1" applyAlignment="1">
      <alignment/>
    </xf>
    <xf numFmtId="0" fontId="152" fillId="0" borderId="56" xfId="0" applyFont="1" applyFill="1" applyBorder="1" applyAlignment="1">
      <alignment wrapText="1"/>
    </xf>
    <xf numFmtId="0" fontId="154" fillId="0" borderId="0" xfId="0" applyFont="1" applyFill="1" applyBorder="1" applyAlignment="1">
      <alignment horizontal="left"/>
    </xf>
    <xf numFmtId="0" fontId="37" fillId="0" borderId="44" xfId="0" applyFont="1" applyFill="1" applyBorder="1" applyAlignment="1">
      <alignment horizontal="right" wrapText="1"/>
    </xf>
    <xf numFmtId="0" fontId="35" fillId="0" borderId="22" xfId="0" applyFont="1" applyFill="1" applyBorder="1" applyAlignment="1">
      <alignment horizontal="center" wrapText="1"/>
    </xf>
    <xf numFmtId="0" fontId="12" fillId="0" borderId="58" xfId="0" applyFont="1" applyFill="1" applyBorder="1" applyAlignment="1">
      <alignment wrapText="1"/>
    </xf>
    <xf numFmtId="21" fontId="12" fillId="4" borderId="44" xfId="0" applyNumberFormat="1" applyFont="1" applyFill="1" applyBorder="1" applyAlignment="1">
      <alignment horizontal="center" wrapText="1"/>
    </xf>
    <xf numFmtId="168" fontId="12" fillId="4" borderId="59" xfId="0" applyNumberFormat="1" applyFont="1" applyFill="1" applyBorder="1" applyAlignment="1">
      <alignment horizontal="center" wrapText="1"/>
    </xf>
    <xf numFmtId="171" fontId="12" fillId="4" borderId="22" xfId="0" applyNumberFormat="1" applyFont="1" applyFill="1" applyBorder="1" applyAlignment="1">
      <alignment horizontal="center" wrapText="1"/>
    </xf>
    <xf numFmtId="21" fontId="12" fillId="4" borderId="45" xfId="0" applyNumberFormat="1" applyFont="1" applyFill="1" applyBorder="1" applyAlignment="1">
      <alignment horizontal="center"/>
    </xf>
    <xf numFmtId="0" fontId="37" fillId="0" borderId="60" xfId="0" applyFont="1" applyFill="1" applyBorder="1" applyAlignment="1">
      <alignment wrapText="1"/>
    </xf>
    <xf numFmtId="0" fontId="37" fillId="0" borderId="22" xfId="0" applyFont="1" applyFill="1" applyBorder="1" applyAlignment="1">
      <alignment horizontal="right" wrapText="1"/>
    </xf>
    <xf numFmtId="0" fontId="37" fillId="0" borderId="22" xfId="0" applyFont="1" applyFill="1" applyBorder="1" applyAlignment="1">
      <alignment wrapText="1"/>
    </xf>
    <xf numFmtId="0" fontId="37" fillId="0" borderId="58" xfId="0" applyFont="1" applyFill="1" applyBorder="1" applyAlignment="1">
      <alignment wrapText="1"/>
    </xf>
    <xf numFmtId="0" fontId="12" fillId="0" borderId="45" xfId="0" applyFont="1" applyFill="1" applyBorder="1" applyAlignment="1">
      <alignment horizontal="left" wrapText="1"/>
    </xf>
    <xf numFmtId="21" fontId="12" fillId="0" borderId="61" xfId="55" applyNumberFormat="1" applyFont="1" applyFill="1" applyBorder="1" applyAlignment="1">
      <alignment horizontal="center" wrapText="1"/>
      <protection/>
    </xf>
    <xf numFmtId="1" fontId="12" fillId="0" borderId="23" xfId="0" applyNumberFormat="1" applyFont="1" applyFill="1" applyBorder="1" applyAlignment="1">
      <alignment horizontal="center" wrapText="1"/>
    </xf>
    <xf numFmtId="21" fontId="12" fillId="0" borderId="45" xfId="0" applyNumberFormat="1" applyFont="1" applyFill="1" applyBorder="1" applyAlignment="1">
      <alignment horizontal="center"/>
    </xf>
    <xf numFmtId="1" fontId="12" fillId="0" borderId="46" xfId="0" applyNumberFormat="1" applyFont="1" applyFill="1" applyBorder="1" applyAlignment="1">
      <alignment horizontal="center" wrapText="1"/>
    </xf>
    <xf numFmtId="21" fontId="12" fillId="33" borderId="61" xfId="55" applyNumberFormat="1" applyFont="1" applyFill="1" applyBorder="1" applyAlignment="1">
      <alignment horizontal="center" wrapText="1"/>
      <protection/>
    </xf>
    <xf numFmtId="1" fontId="12" fillId="33" borderId="23" xfId="0" applyNumberFormat="1" applyFont="1" applyFill="1" applyBorder="1" applyAlignment="1">
      <alignment horizontal="center" wrapText="1"/>
    </xf>
    <xf numFmtId="0" fontId="37" fillId="0" borderId="0" xfId="0" applyFont="1" applyBorder="1" applyAlignment="1">
      <alignment/>
    </xf>
    <xf numFmtId="0" fontId="37" fillId="0" borderId="55" xfId="0" applyFont="1" applyFill="1" applyBorder="1" applyAlignment="1">
      <alignment horizontal="right" wrapText="1"/>
    </xf>
    <xf numFmtId="0" fontId="12" fillId="0" borderId="62" xfId="0" applyFont="1" applyFill="1" applyBorder="1" applyAlignment="1">
      <alignment wrapText="1"/>
    </xf>
    <xf numFmtId="21" fontId="12" fillId="4" borderId="55" xfId="0" applyNumberFormat="1" applyFont="1" applyFill="1" applyBorder="1" applyAlignment="1">
      <alignment horizontal="center" wrapText="1"/>
    </xf>
    <xf numFmtId="171" fontId="12" fillId="4" borderId="47" xfId="0" applyNumberFormat="1" applyFont="1" applyFill="1" applyBorder="1" applyAlignment="1">
      <alignment horizontal="center" wrapText="1"/>
    </xf>
    <xf numFmtId="21" fontId="12" fillId="4" borderId="63" xfId="0" applyNumberFormat="1" applyFont="1" applyFill="1" applyBorder="1" applyAlignment="1">
      <alignment horizontal="center"/>
    </xf>
    <xf numFmtId="0" fontId="37" fillId="0" borderId="59" xfId="0" applyFont="1" applyFill="1" applyBorder="1" applyAlignment="1">
      <alignment wrapText="1"/>
    </xf>
    <xf numFmtId="0" fontId="37" fillId="0" borderId="47" xfId="0" applyFont="1" applyFill="1" applyBorder="1" applyAlignment="1">
      <alignment horizontal="right" wrapText="1"/>
    </xf>
    <xf numFmtId="0" fontId="37" fillId="0" borderId="47" xfId="0" applyFont="1" applyFill="1" applyBorder="1" applyAlignment="1">
      <alignment wrapText="1"/>
    </xf>
    <xf numFmtId="0" fontId="37" fillId="0" borderId="62" xfId="0" applyFont="1" applyFill="1" applyBorder="1" applyAlignment="1">
      <alignment wrapText="1"/>
    </xf>
    <xf numFmtId="0" fontId="12" fillId="0" borderId="63" xfId="0" applyFont="1" applyFill="1" applyBorder="1" applyAlignment="1">
      <alignment horizontal="left" wrapText="1"/>
    </xf>
    <xf numFmtId="21" fontId="12" fillId="0" borderId="63" xfId="0" applyNumberFormat="1" applyFont="1" applyFill="1" applyBorder="1" applyAlignment="1">
      <alignment horizontal="center"/>
    </xf>
    <xf numFmtId="1" fontId="12" fillId="33" borderId="46" xfId="0" applyNumberFormat="1" applyFont="1" applyFill="1" applyBorder="1" applyAlignment="1">
      <alignment horizontal="center" wrapText="1"/>
    </xf>
    <xf numFmtId="0" fontId="12" fillId="34" borderId="62" xfId="0" applyFont="1" applyFill="1" applyBorder="1" applyAlignment="1">
      <alignment wrapText="1"/>
    </xf>
    <xf numFmtId="21" fontId="12" fillId="0" borderId="61" xfId="0" applyNumberFormat="1" applyFont="1" applyFill="1" applyBorder="1" applyAlignment="1">
      <alignment horizontal="center" wrapText="1"/>
    </xf>
    <xf numFmtId="21" fontId="12" fillId="0" borderId="61" xfId="55" applyNumberFormat="1" applyFont="1" applyFill="1" applyBorder="1" applyAlignment="1">
      <alignment horizontal="center" vertical="center" wrapText="1"/>
      <protection/>
    </xf>
    <xf numFmtId="21" fontId="12" fillId="0" borderId="27" xfId="0" applyNumberFormat="1" applyFont="1" applyFill="1" applyBorder="1" applyAlignment="1">
      <alignment horizontal="center" wrapText="1"/>
    </xf>
    <xf numFmtId="21" fontId="12" fillId="0" borderId="27" xfId="55" applyNumberFormat="1" applyFont="1" applyFill="1" applyBorder="1" applyAlignment="1">
      <alignment horizontal="center" wrapText="1"/>
      <protection/>
    </xf>
    <xf numFmtId="0" fontId="12" fillId="0" borderId="28" xfId="0" applyFont="1" applyFill="1" applyBorder="1" applyAlignment="1">
      <alignment wrapText="1"/>
    </xf>
    <xf numFmtId="0" fontId="37" fillId="0" borderId="27" xfId="0" applyFont="1" applyFill="1" applyBorder="1" applyAlignment="1">
      <alignment horizontal="right" wrapText="1"/>
    </xf>
    <xf numFmtId="0" fontId="37" fillId="0" borderId="27" xfId="0" applyFont="1" applyFill="1" applyBorder="1" applyAlignment="1">
      <alignment wrapText="1"/>
    </xf>
    <xf numFmtId="0" fontId="37" fillId="0" borderId="28" xfId="0" applyFont="1" applyFill="1" applyBorder="1" applyAlignment="1">
      <alignment wrapText="1"/>
    </xf>
    <xf numFmtId="0" fontId="12" fillId="0" borderId="35" xfId="0" applyFont="1" applyFill="1" applyBorder="1" applyAlignment="1">
      <alignment horizontal="left" wrapText="1"/>
    </xf>
    <xf numFmtId="21" fontId="37" fillId="0" borderId="0" xfId="0" applyNumberFormat="1" applyFont="1" applyFill="1" applyBorder="1" applyAlignment="1">
      <alignment/>
    </xf>
    <xf numFmtId="0" fontId="12" fillId="0" borderId="64" xfId="0" applyFont="1" applyFill="1" applyBorder="1" applyAlignment="1">
      <alignment wrapText="1"/>
    </xf>
    <xf numFmtId="0" fontId="37" fillId="0" borderId="65" xfId="0" applyFont="1" applyFill="1" applyBorder="1" applyAlignment="1">
      <alignment wrapText="1"/>
    </xf>
    <xf numFmtId="0" fontId="37" fillId="0" borderId="57" xfId="0" applyFont="1" applyFill="1" applyBorder="1" applyAlignment="1">
      <alignment horizontal="right" wrapText="1"/>
    </xf>
    <xf numFmtId="0" fontId="37" fillId="0" borderId="57" xfId="0" applyFont="1" applyFill="1" applyBorder="1" applyAlignment="1">
      <alignment wrapText="1"/>
    </xf>
    <xf numFmtId="0" fontId="37" fillId="0" borderId="64" xfId="0" applyFont="1" applyFill="1" applyBorder="1" applyAlignment="1">
      <alignment wrapText="1"/>
    </xf>
    <xf numFmtId="0" fontId="12" fillId="0" borderId="57" xfId="0" applyFont="1" applyFill="1" applyBorder="1" applyAlignment="1">
      <alignment wrapText="1"/>
    </xf>
    <xf numFmtId="0" fontId="12" fillId="0" borderId="54" xfId="0" applyFont="1" applyFill="1" applyBorder="1" applyAlignment="1">
      <alignment horizontal="left" wrapText="1"/>
    </xf>
    <xf numFmtId="21" fontId="12" fillId="0" borderId="66" xfId="55" applyNumberFormat="1" applyFont="1" applyFill="1" applyBorder="1" applyAlignment="1">
      <alignment horizontal="center" wrapText="1"/>
      <protection/>
    </xf>
    <xf numFmtId="21" fontId="12" fillId="33" borderId="66" xfId="55" applyNumberFormat="1" applyFont="1" applyFill="1" applyBorder="1" applyAlignment="1">
      <alignment horizontal="center" wrapText="1"/>
      <protection/>
    </xf>
    <xf numFmtId="21" fontId="12" fillId="0" borderId="66" xfId="55" applyNumberFormat="1" applyFont="1" applyFill="1" applyBorder="1" applyAlignment="1">
      <alignment horizontal="center" vertical="center" wrapText="1"/>
      <protection/>
    </xf>
    <xf numFmtId="0" fontId="37" fillId="0" borderId="67" xfId="0" applyFont="1" applyFill="1" applyBorder="1" applyAlignment="1">
      <alignment wrapText="1"/>
    </xf>
    <xf numFmtId="21" fontId="12" fillId="0" borderId="68" xfId="55" applyNumberFormat="1" applyFont="1" applyFill="1" applyBorder="1" applyAlignment="1">
      <alignment horizontal="center" vertical="center" wrapText="1"/>
      <protection/>
    </xf>
    <xf numFmtId="0" fontId="37" fillId="0" borderId="25" xfId="0" applyFont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35" fillId="0" borderId="57" xfId="0" applyFont="1" applyFill="1" applyBorder="1" applyAlignment="1">
      <alignment horizontal="center" wrapText="1"/>
    </xf>
    <xf numFmtId="0" fontId="12" fillId="0" borderId="69" xfId="0" applyFont="1" applyFill="1" applyBorder="1" applyAlignment="1">
      <alignment wrapText="1"/>
    </xf>
    <xf numFmtId="0" fontId="37" fillId="0" borderId="70" xfId="0" applyFont="1" applyFill="1" applyBorder="1" applyAlignment="1">
      <alignment horizontal="right" wrapText="1"/>
    </xf>
    <xf numFmtId="0" fontId="37" fillId="0" borderId="70" xfId="0" applyFont="1" applyFill="1" applyBorder="1" applyAlignment="1">
      <alignment wrapText="1"/>
    </xf>
    <xf numFmtId="0" fontId="37" fillId="0" borderId="69" xfId="0" applyFont="1" applyFill="1" applyBorder="1" applyAlignment="1">
      <alignment wrapText="1"/>
    </xf>
    <xf numFmtId="0" fontId="12" fillId="0" borderId="71" xfId="0" applyFont="1" applyFill="1" applyBorder="1" applyAlignment="1">
      <alignment horizontal="left" wrapText="1"/>
    </xf>
    <xf numFmtId="21" fontId="12" fillId="0" borderId="72" xfId="55" applyNumberFormat="1" applyFont="1" applyFill="1" applyBorder="1" applyAlignment="1">
      <alignment horizontal="center" vertical="center" wrapText="1"/>
      <protection/>
    </xf>
    <xf numFmtId="1" fontId="12" fillId="0" borderId="0" xfId="0" applyNumberFormat="1" applyFont="1" applyFill="1" applyBorder="1" applyAlignment="1">
      <alignment horizontal="center" wrapText="1"/>
    </xf>
    <xf numFmtId="21" fontId="12" fillId="0" borderId="71" xfId="0" applyNumberFormat="1" applyFont="1" applyFill="1" applyBorder="1" applyAlignment="1">
      <alignment horizontal="center"/>
    </xf>
    <xf numFmtId="21" fontId="12" fillId="0" borderId="68" xfId="55" applyNumberFormat="1" applyFont="1" applyFill="1" applyBorder="1" applyAlignment="1">
      <alignment horizontal="center" wrapText="1"/>
      <protection/>
    </xf>
    <xf numFmtId="1" fontId="12" fillId="0" borderId="25" xfId="0" applyNumberFormat="1" applyFont="1" applyFill="1" applyBorder="1" applyAlignment="1">
      <alignment horizontal="center" wrapText="1"/>
    </xf>
    <xf numFmtId="21" fontId="12" fillId="0" borderId="35" xfId="0" applyNumberFormat="1" applyFont="1" applyFill="1" applyBorder="1" applyAlignment="1">
      <alignment horizontal="center"/>
    </xf>
    <xf numFmtId="0" fontId="37" fillId="0" borderId="46" xfId="0" applyFont="1" applyBorder="1" applyAlignment="1">
      <alignment/>
    </xf>
    <xf numFmtId="0" fontId="40" fillId="0" borderId="25" xfId="0" applyFont="1" applyBorder="1" applyAlignment="1">
      <alignment/>
    </xf>
    <xf numFmtId="21" fontId="12" fillId="0" borderId="73" xfId="55" applyNumberFormat="1" applyFont="1" applyFill="1" applyBorder="1" applyAlignment="1">
      <alignment horizontal="center" wrapText="1"/>
      <protection/>
    </xf>
    <xf numFmtId="0" fontId="37" fillId="0" borderId="30" xfId="0" applyFont="1" applyBorder="1" applyAlignment="1">
      <alignment/>
    </xf>
    <xf numFmtId="21" fontId="12" fillId="0" borderId="74" xfId="55" applyNumberFormat="1" applyFont="1" applyFill="1" applyBorder="1" applyAlignment="1">
      <alignment horizontal="center" wrapText="1"/>
      <protection/>
    </xf>
    <xf numFmtId="21" fontId="12" fillId="0" borderId="73" xfId="55" applyNumberFormat="1" applyFont="1" applyFill="1" applyBorder="1" applyAlignment="1">
      <alignment horizontal="center" vertical="center" wrapText="1"/>
      <protection/>
    </xf>
    <xf numFmtId="0" fontId="37" fillId="0" borderId="75" xfId="0" applyFont="1" applyFill="1" applyBorder="1" applyAlignment="1">
      <alignment wrapText="1"/>
    </xf>
    <xf numFmtId="21" fontId="12" fillId="0" borderId="76" xfId="55" applyNumberFormat="1" applyFont="1" applyFill="1" applyBorder="1" applyAlignment="1">
      <alignment horizontal="center" vertical="center" wrapText="1"/>
      <protection/>
    </xf>
    <xf numFmtId="0" fontId="37" fillId="0" borderId="77" xfId="0" applyFont="1" applyBorder="1" applyAlignment="1">
      <alignment/>
    </xf>
    <xf numFmtId="0" fontId="37" fillId="0" borderId="27" xfId="0" applyFont="1" applyFill="1" applyBorder="1" applyAlignment="1">
      <alignment horizontal="center" wrapText="1"/>
    </xf>
    <xf numFmtId="0" fontId="37" fillId="0" borderId="59" xfId="0" applyFont="1" applyFill="1" applyBorder="1" applyAlignment="1">
      <alignment horizontal="center" wrapText="1"/>
    </xf>
    <xf numFmtId="0" fontId="37" fillId="0" borderId="78" xfId="0" applyFont="1" applyFill="1" applyBorder="1" applyAlignment="1">
      <alignment wrapText="1"/>
    </xf>
    <xf numFmtId="0" fontId="155" fillId="0" borderId="48" xfId="0" applyFont="1" applyFill="1" applyBorder="1" applyAlignment="1">
      <alignment horizontal="right" wrapText="1"/>
    </xf>
    <xf numFmtId="0" fontId="156" fillId="0" borderId="69" xfId="0" applyFont="1" applyFill="1" applyBorder="1" applyAlignment="1">
      <alignment wrapText="1"/>
    </xf>
    <xf numFmtId="21" fontId="156" fillId="4" borderId="48" xfId="0" applyNumberFormat="1" applyFont="1" applyFill="1" applyBorder="1" applyAlignment="1">
      <alignment horizontal="center" wrapText="1"/>
    </xf>
    <xf numFmtId="168" fontId="156" fillId="4" borderId="65" xfId="0" applyNumberFormat="1" applyFont="1" applyFill="1" applyBorder="1" applyAlignment="1">
      <alignment horizontal="center" wrapText="1"/>
    </xf>
    <xf numFmtId="175" fontId="156" fillId="4" borderId="70" xfId="0" applyNumberFormat="1" applyFont="1" applyFill="1" applyBorder="1" applyAlignment="1">
      <alignment horizontal="center" wrapText="1"/>
    </xf>
    <xf numFmtId="21" fontId="156" fillId="4" borderId="71" xfId="0" applyNumberFormat="1" applyFont="1" applyFill="1" applyBorder="1" applyAlignment="1">
      <alignment horizontal="center"/>
    </xf>
    <xf numFmtId="0" fontId="155" fillId="0" borderId="70" xfId="0" applyFont="1" applyFill="1" applyBorder="1" applyAlignment="1">
      <alignment horizontal="right" wrapText="1"/>
    </xf>
    <xf numFmtId="0" fontId="155" fillId="0" borderId="70" xfId="0" applyFont="1" applyFill="1" applyBorder="1" applyAlignment="1">
      <alignment wrapText="1"/>
    </xf>
    <xf numFmtId="0" fontId="155" fillId="0" borderId="69" xfId="0" applyFont="1" applyFill="1" applyBorder="1" applyAlignment="1">
      <alignment wrapText="1"/>
    </xf>
    <xf numFmtId="0" fontId="156" fillId="0" borderId="71" xfId="0" applyFont="1" applyFill="1" applyBorder="1" applyAlignment="1">
      <alignment horizontal="left" wrapText="1"/>
    </xf>
    <xf numFmtId="21" fontId="156" fillId="0" borderId="72" xfId="55" applyNumberFormat="1" applyFont="1" applyFill="1" applyBorder="1" applyAlignment="1">
      <alignment horizontal="center" vertical="center" wrapText="1"/>
      <protection/>
    </xf>
    <xf numFmtId="1" fontId="156" fillId="0" borderId="0" xfId="0" applyNumberFormat="1" applyFont="1" applyFill="1" applyBorder="1" applyAlignment="1">
      <alignment horizontal="center" wrapText="1"/>
    </xf>
    <xf numFmtId="21" fontId="156" fillId="0" borderId="71" xfId="0" applyNumberFormat="1" applyFont="1" applyFill="1" applyBorder="1" applyAlignment="1">
      <alignment horizontal="center"/>
    </xf>
    <xf numFmtId="21" fontId="156" fillId="33" borderId="72" xfId="55" applyNumberFormat="1" applyFont="1" applyFill="1" applyBorder="1" applyAlignment="1">
      <alignment horizontal="center" vertical="center" wrapText="1"/>
      <protection/>
    </xf>
    <xf numFmtId="0" fontId="155" fillId="0" borderId="26" xfId="0" applyFont="1" applyFill="1" applyBorder="1" applyAlignment="1">
      <alignment horizontal="right" wrapText="1"/>
    </xf>
    <xf numFmtId="0" fontId="156" fillId="0" borderId="28" xfId="0" applyFont="1" applyFill="1" applyBorder="1" applyAlignment="1">
      <alignment wrapText="1"/>
    </xf>
    <xf numFmtId="21" fontId="156" fillId="4" borderId="26" xfId="0" applyNumberFormat="1" applyFont="1" applyFill="1" applyBorder="1" applyAlignment="1">
      <alignment horizontal="center" wrapText="1"/>
    </xf>
    <xf numFmtId="168" fontId="156" fillId="4" borderId="67" xfId="0" applyNumberFormat="1" applyFont="1" applyFill="1" applyBorder="1" applyAlignment="1">
      <alignment horizontal="center" wrapText="1"/>
    </xf>
    <xf numFmtId="175" fontId="156" fillId="4" borderId="27" xfId="0" applyNumberFormat="1" applyFont="1" applyFill="1" applyBorder="1" applyAlignment="1">
      <alignment horizontal="center" wrapText="1"/>
    </xf>
    <xf numFmtId="21" fontId="156" fillId="4" borderId="35" xfId="0" applyNumberFormat="1" applyFont="1" applyFill="1" applyBorder="1" applyAlignment="1">
      <alignment horizontal="center"/>
    </xf>
    <xf numFmtId="0" fontId="155" fillId="0" borderId="59" xfId="0" applyFont="1" applyFill="1" applyBorder="1" applyAlignment="1">
      <alignment wrapText="1"/>
    </xf>
    <xf numFmtId="0" fontId="155" fillId="0" borderId="27" xfId="0" applyFont="1" applyFill="1" applyBorder="1" applyAlignment="1">
      <alignment horizontal="right" wrapText="1"/>
    </xf>
    <xf numFmtId="0" fontId="155" fillId="0" borderId="27" xfId="0" applyFont="1" applyFill="1" applyBorder="1" applyAlignment="1">
      <alignment wrapText="1"/>
    </xf>
    <xf numFmtId="0" fontId="155" fillId="0" borderId="28" xfId="0" applyFont="1" applyFill="1" applyBorder="1" applyAlignment="1">
      <alignment wrapText="1"/>
    </xf>
    <xf numFmtId="0" fontId="156" fillId="0" borderId="35" xfId="0" applyFont="1" applyFill="1" applyBorder="1" applyAlignment="1">
      <alignment horizontal="left" wrapText="1"/>
    </xf>
    <xf numFmtId="21" fontId="156" fillId="0" borderId="68" xfId="55" applyNumberFormat="1" applyFont="1" applyFill="1" applyBorder="1" applyAlignment="1">
      <alignment horizontal="center" vertical="center" wrapText="1"/>
      <protection/>
    </xf>
    <xf numFmtId="1" fontId="156" fillId="0" borderId="25" xfId="0" applyNumberFormat="1" applyFont="1" applyFill="1" applyBorder="1" applyAlignment="1">
      <alignment horizontal="center" wrapText="1"/>
    </xf>
    <xf numFmtId="21" fontId="156" fillId="0" borderId="35" xfId="0" applyNumberFormat="1" applyFont="1" applyFill="1" applyBorder="1" applyAlignment="1">
      <alignment horizontal="center"/>
    </xf>
    <xf numFmtId="21" fontId="156" fillId="33" borderId="68" xfId="55" applyNumberFormat="1" applyFont="1" applyFill="1" applyBorder="1" applyAlignment="1">
      <alignment horizontal="center" vertical="center" wrapText="1"/>
      <protection/>
    </xf>
    <xf numFmtId="175" fontId="156" fillId="33" borderId="25" xfId="0" applyNumberFormat="1" applyFont="1" applyFill="1" applyBorder="1" applyAlignment="1">
      <alignment horizontal="center" wrapText="1"/>
    </xf>
    <xf numFmtId="175" fontId="156" fillId="33" borderId="0" xfId="0" applyNumberFormat="1" applyFont="1" applyFill="1" applyBorder="1" applyAlignment="1">
      <alignment horizontal="center" wrapText="1"/>
    </xf>
    <xf numFmtId="0" fontId="155" fillId="0" borderId="67" xfId="0" applyFont="1" applyFill="1" applyBorder="1" applyAlignment="1">
      <alignment wrapText="1"/>
    </xf>
    <xf numFmtId="0" fontId="155" fillId="0" borderId="51" xfId="0" applyFont="1" applyFill="1" applyBorder="1" applyAlignment="1">
      <alignment horizontal="right" wrapText="1"/>
    </xf>
    <xf numFmtId="21" fontId="156" fillId="4" borderId="78" xfId="0" applyNumberFormat="1" applyFont="1" applyFill="1" applyBorder="1" applyAlignment="1">
      <alignment horizontal="center" wrapText="1"/>
    </xf>
    <xf numFmtId="168" fontId="156" fillId="4" borderId="75" xfId="0" applyNumberFormat="1" applyFont="1" applyFill="1" applyBorder="1" applyAlignment="1">
      <alignment horizontal="center" wrapText="1"/>
    </xf>
    <xf numFmtId="175" fontId="156" fillId="4" borderId="57" xfId="0" applyNumberFormat="1" applyFont="1" applyFill="1" applyBorder="1" applyAlignment="1">
      <alignment horizontal="center" wrapText="1"/>
    </xf>
    <xf numFmtId="0" fontId="155" fillId="0" borderId="79" xfId="0" applyFont="1" applyFill="1" applyBorder="1" applyAlignment="1">
      <alignment wrapText="1"/>
    </xf>
    <xf numFmtId="0" fontId="155" fillId="0" borderId="52" xfId="0" applyFont="1" applyFill="1" applyBorder="1" applyAlignment="1">
      <alignment horizontal="right" wrapText="1"/>
    </xf>
    <xf numFmtId="0" fontId="155" fillId="0" borderId="52" xfId="0" applyFont="1" applyFill="1" applyBorder="1" applyAlignment="1">
      <alignment wrapText="1"/>
    </xf>
    <xf numFmtId="0" fontId="155" fillId="0" borderId="80" xfId="0" applyFont="1" applyFill="1" applyBorder="1" applyAlignment="1">
      <alignment wrapText="1"/>
    </xf>
    <xf numFmtId="0" fontId="156" fillId="0" borderId="80" xfId="0" applyFont="1" applyFill="1" applyBorder="1" applyAlignment="1">
      <alignment wrapText="1"/>
    </xf>
    <xf numFmtId="0" fontId="156" fillId="0" borderId="56" xfId="0" applyFont="1" applyFill="1" applyBorder="1" applyAlignment="1">
      <alignment horizontal="left" wrapText="1"/>
    </xf>
    <xf numFmtId="1" fontId="156" fillId="0" borderId="77" xfId="0" applyNumberFormat="1" applyFont="1" applyFill="1" applyBorder="1" applyAlignment="1">
      <alignment horizontal="center" wrapText="1"/>
    </xf>
    <xf numFmtId="21" fontId="156" fillId="0" borderId="54" xfId="0" applyNumberFormat="1" applyFont="1" applyFill="1" applyBorder="1" applyAlignment="1">
      <alignment horizontal="center"/>
    </xf>
    <xf numFmtId="21" fontId="156" fillId="0" borderId="81" xfId="55" applyNumberFormat="1" applyFont="1" applyFill="1" applyBorder="1" applyAlignment="1">
      <alignment horizontal="center" vertical="center" wrapText="1"/>
      <protection/>
    </xf>
    <xf numFmtId="1" fontId="156" fillId="0" borderId="50" xfId="0" applyNumberFormat="1" applyFont="1" applyFill="1" applyBorder="1" applyAlignment="1">
      <alignment horizontal="center" wrapText="1"/>
    </xf>
    <xf numFmtId="21" fontId="156" fillId="0" borderId="56" xfId="0" applyNumberFormat="1" applyFont="1" applyFill="1" applyBorder="1" applyAlignment="1">
      <alignment horizontal="center"/>
    </xf>
    <xf numFmtId="21" fontId="156" fillId="33" borderId="81" xfId="55" applyNumberFormat="1" applyFont="1" applyFill="1" applyBorder="1" applyAlignment="1">
      <alignment horizontal="center" vertical="center" wrapText="1"/>
      <protection/>
    </xf>
    <xf numFmtId="175" fontId="156" fillId="33" borderId="50" xfId="0" applyNumberFormat="1" applyFont="1" applyFill="1" applyBorder="1" applyAlignment="1">
      <alignment horizontal="center" wrapText="1"/>
    </xf>
    <xf numFmtId="168" fontId="156" fillId="4" borderId="27" xfId="0" applyNumberFormat="1" applyFont="1" applyFill="1" applyBorder="1" applyAlignment="1">
      <alignment horizontal="center" wrapText="1"/>
    </xf>
    <xf numFmtId="0" fontId="24" fillId="0" borderId="30" xfId="0" applyFont="1" applyBorder="1" applyAlignment="1">
      <alignment horizontal="right"/>
    </xf>
    <xf numFmtId="21" fontId="12" fillId="0" borderId="72" xfId="55" applyNumberFormat="1" applyFont="1" applyFill="1" applyBorder="1" applyAlignment="1">
      <alignment horizontal="center" wrapText="1"/>
      <protection/>
    </xf>
    <xf numFmtId="0" fontId="35" fillId="0" borderId="70" xfId="0" applyFont="1" applyFill="1" applyBorder="1" applyAlignment="1">
      <alignment horizontal="center" wrapText="1"/>
    </xf>
    <xf numFmtId="0" fontId="12" fillId="0" borderId="70" xfId="0" applyFont="1" applyFill="1" applyBorder="1" applyAlignment="1">
      <alignment wrapText="1"/>
    </xf>
    <xf numFmtId="0" fontId="11" fillId="33" borderId="27" xfId="0" applyFont="1" applyFill="1" applyBorder="1" applyAlignment="1">
      <alignment horizontal="center"/>
    </xf>
    <xf numFmtId="21" fontId="138" fillId="0" borderId="57" xfId="0" applyNumberFormat="1" applyFont="1" applyFill="1" applyBorder="1" applyAlignment="1">
      <alignment horizontal="center" wrapText="1"/>
    </xf>
    <xf numFmtId="0" fontId="138" fillId="0" borderId="51" xfId="0" applyFont="1" applyFill="1" applyBorder="1" applyAlignment="1" quotePrefix="1">
      <alignment horizontal="right" wrapText="1"/>
    </xf>
    <xf numFmtId="0" fontId="12" fillId="34" borderId="64" xfId="0" applyFont="1" applyFill="1" applyBorder="1" applyAlignment="1">
      <alignment wrapText="1"/>
    </xf>
    <xf numFmtId="21" fontId="12" fillId="0" borderId="57" xfId="0" applyNumberFormat="1" applyFont="1" applyFill="1" applyBorder="1" applyAlignment="1">
      <alignment horizontal="center" wrapText="1"/>
    </xf>
    <xf numFmtId="21" fontId="12" fillId="0" borderId="47" xfId="55" applyNumberFormat="1" applyFont="1" applyFill="1" applyBorder="1" applyAlignment="1">
      <alignment horizontal="center" wrapText="1"/>
      <protection/>
    </xf>
    <xf numFmtId="0" fontId="155" fillId="0" borderId="78" xfId="0" applyFont="1" applyFill="1" applyBorder="1" applyAlignment="1">
      <alignment horizontal="right" wrapText="1"/>
    </xf>
    <xf numFmtId="0" fontId="156" fillId="0" borderId="64" xfId="0" applyFont="1" applyFill="1" applyBorder="1" applyAlignment="1">
      <alignment wrapText="1"/>
    </xf>
    <xf numFmtId="168" fontId="156" fillId="4" borderId="57" xfId="0" applyNumberFormat="1" applyFont="1" applyFill="1" applyBorder="1" applyAlignment="1">
      <alignment horizontal="center" wrapText="1"/>
    </xf>
    <xf numFmtId="21" fontId="156" fillId="4" borderId="54" xfId="0" applyNumberFormat="1" applyFont="1" applyFill="1" applyBorder="1" applyAlignment="1">
      <alignment horizontal="center"/>
    </xf>
    <xf numFmtId="0" fontId="155" fillId="0" borderId="65" xfId="0" applyFont="1" applyFill="1" applyBorder="1" applyAlignment="1">
      <alignment wrapText="1"/>
    </xf>
    <xf numFmtId="0" fontId="155" fillId="0" borderId="57" xfId="0" applyFont="1" applyFill="1" applyBorder="1" applyAlignment="1">
      <alignment horizontal="right" wrapText="1"/>
    </xf>
    <xf numFmtId="0" fontId="155" fillId="0" borderId="57" xfId="0" applyFont="1" applyFill="1" applyBorder="1" applyAlignment="1">
      <alignment wrapText="1"/>
    </xf>
    <xf numFmtId="0" fontId="155" fillId="0" borderId="64" xfId="0" applyFont="1" applyFill="1" applyBorder="1" applyAlignment="1">
      <alignment wrapText="1"/>
    </xf>
    <xf numFmtId="0" fontId="156" fillId="0" borderId="54" xfId="0" applyFont="1" applyFill="1" applyBorder="1" applyAlignment="1">
      <alignment horizontal="left" wrapText="1"/>
    </xf>
    <xf numFmtId="21" fontId="156" fillId="0" borderId="76" xfId="55" applyNumberFormat="1" applyFont="1" applyFill="1" applyBorder="1" applyAlignment="1">
      <alignment horizontal="center" vertical="center" wrapText="1"/>
      <protection/>
    </xf>
    <xf numFmtId="21" fontId="156" fillId="4" borderId="51" xfId="0" applyNumberFormat="1" applyFont="1" applyFill="1" applyBorder="1" applyAlignment="1">
      <alignment horizontal="center" wrapText="1"/>
    </xf>
    <xf numFmtId="168" fontId="156" fillId="4" borderId="52" xfId="0" applyNumberFormat="1" applyFont="1" applyFill="1" applyBorder="1" applyAlignment="1">
      <alignment horizontal="center" wrapText="1"/>
    </xf>
    <xf numFmtId="168" fontId="156" fillId="4" borderId="79" xfId="0" applyNumberFormat="1" applyFont="1" applyFill="1" applyBorder="1" applyAlignment="1">
      <alignment horizontal="center" wrapText="1"/>
    </xf>
    <xf numFmtId="175" fontId="156" fillId="4" borderId="52" xfId="0" applyNumberFormat="1" applyFont="1" applyFill="1" applyBorder="1" applyAlignment="1">
      <alignment horizontal="center" wrapText="1"/>
    </xf>
    <xf numFmtId="21" fontId="156" fillId="4" borderId="56" xfId="0" applyNumberFormat="1" applyFont="1" applyFill="1" applyBorder="1" applyAlignment="1">
      <alignment horizontal="center"/>
    </xf>
    <xf numFmtId="21" fontId="12" fillId="0" borderId="57" xfId="55" applyNumberFormat="1" applyFont="1" applyFill="1" applyBorder="1" applyAlignment="1">
      <alignment horizontal="center" wrapText="1"/>
      <protection/>
    </xf>
    <xf numFmtId="0" fontId="12" fillId="0" borderId="18" xfId="0" applyFont="1" applyFill="1" applyBorder="1" applyAlignment="1">
      <alignment horizontal="center" wrapText="1"/>
    </xf>
    <xf numFmtId="21" fontId="157" fillId="0" borderId="27" xfId="0" applyNumberFormat="1" applyFont="1" applyFill="1" applyBorder="1" applyAlignment="1">
      <alignment horizontal="center" wrapText="1"/>
    </xf>
    <xf numFmtId="0" fontId="11" fillId="0" borderId="67" xfId="0" applyFont="1" applyBorder="1" applyAlignment="1">
      <alignment horizontal="right"/>
    </xf>
    <xf numFmtId="1" fontId="17" fillId="0" borderId="77" xfId="0" applyNumberFormat="1" applyFont="1" applyFill="1" applyBorder="1" applyAlignment="1">
      <alignment horizontal="center"/>
    </xf>
    <xf numFmtId="168" fontId="17" fillId="0" borderId="77" xfId="0" applyNumberFormat="1" applyFont="1" applyFill="1" applyBorder="1" applyAlignment="1">
      <alignment horizontal="center"/>
    </xf>
    <xf numFmtId="1" fontId="142" fillId="0" borderId="34" xfId="0" applyNumberFormat="1" applyFont="1" applyFill="1" applyBorder="1" applyAlignment="1">
      <alignment horizontal="center"/>
    </xf>
    <xf numFmtId="0" fontId="152" fillId="0" borderId="70" xfId="0" applyFont="1" applyFill="1" applyBorder="1" applyAlignment="1">
      <alignment horizontal="center" wrapText="1"/>
    </xf>
    <xf numFmtId="168" fontId="156" fillId="4" borderId="70" xfId="0" applyNumberFormat="1" applyFont="1" applyFill="1" applyBorder="1" applyAlignment="1">
      <alignment horizontal="center" wrapText="1"/>
    </xf>
    <xf numFmtId="0" fontId="134" fillId="0" borderId="0" xfId="0" applyFont="1" applyFill="1" applyBorder="1" applyAlignment="1">
      <alignment/>
    </xf>
    <xf numFmtId="0" fontId="134" fillId="0" borderId="0" xfId="0" applyFont="1" applyFill="1" applyBorder="1" applyAlignment="1">
      <alignment horizontal="left"/>
    </xf>
    <xf numFmtId="0" fontId="140" fillId="0" borderId="0" xfId="0" applyFont="1" applyFill="1" applyBorder="1" applyAlignment="1">
      <alignment horizontal="left"/>
    </xf>
    <xf numFmtId="0" fontId="126" fillId="0" borderId="70" xfId="0" applyFont="1" applyFill="1" applyBorder="1" applyAlignment="1">
      <alignment horizontal="center" wrapText="1"/>
    </xf>
    <xf numFmtId="0" fontId="126" fillId="0" borderId="7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21" fontId="12" fillId="0" borderId="68" xfId="0" applyNumberFormat="1" applyFont="1" applyFill="1" applyBorder="1" applyAlignment="1">
      <alignment horizontal="center" wrapText="1"/>
    </xf>
    <xf numFmtId="0" fontId="37" fillId="0" borderId="57" xfId="0" applyFont="1" applyFill="1" applyBorder="1" applyAlignment="1">
      <alignment horizontal="center" wrapText="1"/>
    </xf>
    <xf numFmtId="0" fontId="37" fillId="0" borderId="55" xfId="0" applyFont="1" applyFill="1" applyBorder="1" applyAlignment="1">
      <alignment wrapText="1"/>
    </xf>
    <xf numFmtId="0" fontId="12" fillId="33" borderId="0" xfId="0" applyFont="1" applyFill="1" applyAlignment="1">
      <alignment horizontal="left"/>
    </xf>
    <xf numFmtId="0" fontId="13" fillId="33" borderId="0" xfId="0" applyFont="1" applyFill="1" applyBorder="1" applyAlignment="1">
      <alignment/>
    </xf>
    <xf numFmtId="0" fontId="158" fillId="0" borderId="55" xfId="0" applyFont="1" applyFill="1" applyBorder="1" applyAlignment="1">
      <alignment horizontal="right" wrapText="1"/>
    </xf>
    <xf numFmtId="0" fontId="157" fillId="0" borderId="62" xfId="0" applyFont="1" applyFill="1" applyBorder="1" applyAlignment="1">
      <alignment wrapText="1"/>
    </xf>
    <xf numFmtId="21" fontId="157" fillId="4" borderId="55" xfId="0" applyNumberFormat="1" applyFont="1" applyFill="1" applyBorder="1" applyAlignment="1">
      <alignment horizontal="center" wrapText="1"/>
    </xf>
    <xf numFmtId="168" fontId="157" fillId="4" borderId="59" xfId="0" applyNumberFormat="1" applyFont="1" applyFill="1" applyBorder="1" applyAlignment="1">
      <alignment horizontal="center" wrapText="1"/>
    </xf>
    <xf numFmtId="171" fontId="157" fillId="4" borderId="47" xfId="0" applyNumberFormat="1" applyFont="1" applyFill="1" applyBorder="1" applyAlignment="1">
      <alignment horizontal="center" wrapText="1"/>
    </xf>
    <xf numFmtId="21" fontId="157" fillId="4" borderId="63" xfId="0" applyNumberFormat="1" applyFont="1" applyFill="1" applyBorder="1" applyAlignment="1">
      <alignment horizontal="center"/>
    </xf>
    <xf numFmtId="0" fontId="158" fillId="0" borderId="59" xfId="0" applyFont="1" applyFill="1" applyBorder="1" applyAlignment="1">
      <alignment wrapText="1"/>
    </xf>
    <xf numFmtId="0" fontId="158" fillId="0" borderId="47" xfId="0" applyFont="1" applyFill="1" applyBorder="1" applyAlignment="1">
      <alignment horizontal="right" wrapText="1"/>
    </xf>
    <xf numFmtId="0" fontId="158" fillId="0" borderId="47" xfId="0" applyFont="1" applyFill="1" applyBorder="1" applyAlignment="1">
      <alignment wrapText="1"/>
    </xf>
    <xf numFmtId="0" fontId="158" fillId="0" borderId="62" xfId="0" applyFont="1" applyFill="1" applyBorder="1" applyAlignment="1">
      <alignment wrapText="1"/>
    </xf>
    <xf numFmtId="0" fontId="157" fillId="0" borderId="27" xfId="0" applyFont="1" applyFill="1" applyBorder="1" applyAlignment="1">
      <alignment wrapText="1"/>
    </xf>
    <xf numFmtId="0" fontId="157" fillId="0" borderId="63" xfId="0" applyFont="1" applyFill="1" applyBorder="1" applyAlignment="1">
      <alignment horizontal="left" wrapText="1"/>
    </xf>
    <xf numFmtId="1" fontId="157" fillId="0" borderId="46" xfId="0" applyNumberFormat="1" applyFont="1" applyFill="1" applyBorder="1" applyAlignment="1">
      <alignment horizontal="center" wrapText="1"/>
    </xf>
    <xf numFmtId="21" fontId="157" fillId="0" borderId="63" xfId="0" applyNumberFormat="1" applyFont="1" applyFill="1" applyBorder="1" applyAlignment="1">
      <alignment horizontal="center"/>
    </xf>
    <xf numFmtId="21" fontId="157" fillId="0" borderId="61" xfId="0" applyNumberFormat="1" applyFont="1" applyFill="1" applyBorder="1" applyAlignment="1">
      <alignment horizontal="center" wrapText="1"/>
    </xf>
    <xf numFmtId="21" fontId="157" fillId="0" borderId="61" xfId="55" applyNumberFormat="1" applyFont="1" applyFill="1" applyBorder="1" applyAlignment="1">
      <alignment horizontal="center" wrapText="1"/>
      <protection/>
    </xf>
    <xf numFmtId="21" fontId="157" fillId="33" borderId="61" xfId="55" applyNumberFormat="1" applyFont="1" applyFill="1" applyBorder="1" applyAlignment="1">
      <alignment horizontal="center" wrapText="1"/>
      <protection/>
    </xf>
    <xf numFmtId="1" fontId="157" fillId="33" borderId="46" xfId="0" applyNumberFormat="1" applyFont="1" applyFill="1" applyBorder="1" applyAlignment="1">
      <alignment horizontal="center" wrapText="1"/>
    </xf>
    <xf numFmtId="0" fontId="158" fillId="0" borderId="0" xfId="0" applyFont="1" applyFill="1" applyBorder="1" applyAlignment="1">
      <alignment/>
    </xf>
    <xf numFmtId="0" fontId="158" fillId="0" borderId="0" xfId="0" applyFont="1" applyBorder="1" applyAlignment="1">
      <alignment/>
    </xf>
    <xf numFmtId="0" fontId="157" fillId="0" borderId="28" xfId="0" applyFont="1" applyFill="1" applyBorder="1" applyAlignment="1">
      <alignment wrapText="1"/>
    </xf>
    <xf numFmtId="0" fontId="158" fillId="0" borderId="27" xfId="0" applyFont="1" applyFill="1" applyBorder="1" applyAlignment="1">
      <alignment horizontal="right" wrapText="1"/>
    </xf>
    <xf numFmtId="0" fontId="158" fillId="0" borderId="27" xfId="0" applyFont="1" applyFill="1" applyBorder="1" applyAlignment="1">
      <alignment wrapText="1"/>
    </xf>
    <xf numFmtId="0" fontId="158" fillId="0" borderId="28" xfId="0" applyFont="1" applyFill="1" applyBorder="1" applyAlignment="1">
      <alignment wrapText="1"/>
    </xf>
    <xf numFmtId="0" fontId="157" fillId="0" borderId="35" xfId="0" applyFont="1" applyFill="1" applyBorder="1" applyAlignment="1">
      <alignment horizontal="left" wrapText="1"/>
    </xf>
    <xf numFmtId="171" fontId="157" fillId="33" borderId="46" xfId="0" applyNumberFormat="1" applyFont="1" applyFill="1" applyBorder="1" applyAlignment="1">
      <alignment horizontal="center" wrapText="1"/>
    </xf>
    <xf numFmtId="21" fontId="157" fillId="4" borderId="26" xfId="0" applyNumberFormat="1" applyFont="1" applyFill="1" applyBorder="1" applyAlignment="1">
      <alignment horizontal="center" wrapText="1"/>
    </xf>
    <xf numFmtId="21" fontId="157" fillId="4" borderId="35" xfId="0" applyNumberFormat="1" applyFont="1" applyFill="1" applyBorder="1" applyAlignment="1">
      <alignment horizontal="center"/>
    </xf>
    <xf numFmtId="21" fontId="157" fillId="0" borderId="73" xfId="55" applyNumberFormat="1" applyFont="1" applyFill="1" applyBorder="1" applyAlignment="1">
      <alignment horizontal="center" wrapText="1"/>
      <protection/>
    </xf>
    <xf numFmtId="21" fontId="157" fillId="33" borderId="73" xfId="55" applyNumberFormat="1" applyFont="1" applyFill="1" applyBorder="1" applyAlignment="1">
      <alignment horizontal="center" vertical="center" wrapText="1"/>
      <protection/>
    </xf>
    <xf numFmtId="0" fontId="158" fillId="0" borderId="46" xfId="0" applyFont="1" applyBorder="1" applyAlignment="1">
      <alignment/>
    </xf>
    <xf numFmtId="0" fontId="157" fillId="0" borderId="69" xfId="0" applyFont="1" applyFill="1" applyBorder="1" applyAlignment="1">
      <alignment wrapText="1"/>
    </xf>
    <xf numFmtId="0" fontId="158" fillId="0" borderId="57" xfId="0" applyFont="1" applyFill="1" applyBorder="1" applyAlignment="1">
      <alignment horizontal="right" wrapText="1"/>
    </xf>
    <xf numFmtId="0" fontId="158" fillId="0" borderId="57" xfId="0" applyFont="1" applyFill="1" applyBorder="1" applyAlignment="1">
      <alignment wrapText="1"/>
    </xf>
    <xf numFmtId="0" fontId="158" fillId="0" borderId="64" xfId="0" applyFont="1" applyFill="1" applyBorder="1" applyAlignment="1">
      <alignment wrapText="1"/>
    </xf>
    <xf numFmtId="0" fontId="157" fillId="0" borderId="57" xfId="0" applyFont="1" applyFill="1" applyBorder="1" applyAlignment="1">
      <alignment wrapText="1"/>
    </xf>
    <xf numFmtId="0" fontId="157" fillId="0" borderId="64" xfId="0" applyFont="1" applyFill="1" applyBorder="1" applyAlignment="1">
      <alignment wrapText="1"/>
    </xf>
    <xf numFmtId="0" fontId="157" fillId="0" borderId="54" xfId="0" applyFont="1" applyFill="1" applyBorder="1" applyAlignment="1">
      <alignment horizontal="left" wrapText="1"/>
    </xf>
    <xf numFmtId="21" fontId="157" fillId="0" borderId="76" xfId="55" applyNumberFormat="1" applyFont="1" applyFill="1" applyBorder="1" applyAlignment="1">
      <alignment horizontal="center" wrapText="1"/>
      <protection/>
    </xf>
    <xf numFmtId="1" fontId="157" fillId="0" borderId="77" xfId="0" applyNumberFormat="1" applyFont="1" applyFill="1" applyBorder="1" applyAlignment="1">
      <alignment horizontal="center" wrapText="1"/>
    </xf>
    <xf numFmtId="21" fontId="157" fillId="0" borderId="77" xfId="55" applyNumberFormat="1" applyFont="1" applyFill="1" applyBorder="1" applyAlignment="1">
      <alignment horizontal="center" wrapText="1"/>
      <protection/>
    </xf>
    <xf numFmtId="0" fontId="158" fillId="0" borderId="77" xfId="0" applyFont="1" applyBorder="1" applyAlignment="1">
      <alignment/>
    </xf>
    <xf numFmtId="0" fontId="158" fillId="0" borderId="75" xfId="0" applyFont="1" applyFill="1" applyBorder="1" applyAlignment="1">
      <alignment horizontal="center" wrapText="1"/>
    </xf>
    <xf numFmtId="0" fontId="158" fillId="0" borderId="75" xfId="0" applyFont="1" applyFill="1" applyBorder="1" applyAlignment="1">
      <alignment wrapText="1"/>
    </xf>
    <xf numFmtId="168" fontId="157" fillId="4" borderId="27" xfId="0" applyNumberFormat="1" applyFont="1" applyFill="1" applyBorder="1" applyAlignment="1">
      <alignment horizontal="center" wrapText="1"/>
    </xf>
    <xf numFmtId="175" fontId="157" fillId="4" borderId="27" xfId="0" applyNumberFormat="1" applyFont="1" applyFill="1" applyBorder="1" applyAlignment="1">
      <alignment horizontal="center" wrapText="1"/>
    </xf>
    <xf numFmtId="21" fontId="157" fillId="0" borderId="73" xfId="55" applyNumberFormat="1" applyFont="1" applyFill="1" applyBorder="1" applyAlignment="1">
      <alignment horizontal="center" vertical="center" wrapText="1"/>
      <protection/>
    </xf>
    <xf numFmtId="0" fontId="158" fillId="0" borderId="25" xfId="0" applyFont="1" applyBorder="1" applyAlignment="1">
      <alignment/>
    </xf>
    <xf numFmtId="0" fontId="157" fillId="34" borderId="62" xfId="0" applyFont="1" applyFill="1" applyBorder="1" applyAlignment="1">
      <alignment wrapText="1"/>
    </xf>
    <xf numFmtId="0" fontId="138" fillId="0" borderId="57" xfId="0" applyFont="1" applyFill="1" applyBorder="1" applyAlignment="1">
      <alignment horizontal="center" wrapText="1"/>
    </xf>
    <xf numFmtId="0" fontId="158" fillId="0" borderId="65" xfId="0" applyFont="1" applyFill="1" applyBorder="1" applyAlignment="1">
      <alignment wrapText="1"/>
    </xf>
    <xf numFmtId="0" fontId="158" fillId="0" borderId="70" xfId="0" applyFont="1" applyFill="1" applyBorder="1" applyAlignment="1">
      <alignment horizontal="right" wrapText="1"/>
    </xf>
    <xf numFmtId="0" fontId="158" fillId="0" borderId="70" xfId="0" applyFont="1" applyFill="1" applyBorder="1" applyAlignment="1">
      <alignment wrapText="1"/>
    </xf>
    <xf numFmtId="0" fontId="158" fillId="0" borderId="69" xfId="0" applyFont="1" applyFill="1" applyBorder="1" applyAlignment="1">
      <alignment wrapText="1"/>
    </xf>
    <xf numFmtId="0" fontId="157" fillId="0" borderId="71" xfId="0" applyFont="1" applyFill="1" applyBorder="1" applyAlignment="1">
      <alignment horizontal="left" wrapText="1"/>
    </xf>
    <xf numFmtId="1" fontId="157" fillId="0" borderId="0" xfId="0" applyNumberFormat="1" applyFont="1" applyFill="1" applyBorder="1" applyAlignment="1">
      <alignment horizontal="center" wrapText="1"/>
    </xf>
    <xf numFmtId="21" fontId="157" fillId="0" borderId="66" xfId="55" applyNumberFormat="1" applyFont="1" applyFill="1" applyBorder="1" applyAlignment="1">
      <alignment horizontal="center" wrapText="1"/>
      <protection/>
    </xf>
    <xf numFmtId="168" fontId="157" fillId="4" borderId="47" xfId="0" applyNumberFormat="1" applyFont="1" applyFill="1" applyBorder="1" applyAlignment="1">
      <alignment horizontal="center" wrapText="1"/>
    </xf>
    <xf numFmtId="0" fontId="157" fillId="0" borderId="47" xfId="0" applyFont="1" applyFill="1" applyBorder="1" applyAlignment="1">
      <alignment wrapText="1"/>
    </xf>
    <xf numFmtId="0" fontId="158" fillId="0" borderId="27" xfId="0" applyFont="1" applyFill="1" applyBorder="1" applyAlignment="1">
      <alignment horizontal="center" wrapText="1"/>
    </xf>
    <xf numFmtId="0" fontId="158" fillId="0" borderId="67" xfId="0" applyFont="1" applyFill="1" applyBorder="1" applyAlignment="1">
      <alignment wrapText="1"/>
    </xf>
    <xf numFmtId="21" fontId="157" fillId="0" borderId="68" xfId="55" applyNumberFormat="1" applyFont="1" applyFill="1" applyBorder="1" applyAlignment="1">
      <alignment horizontal="center" vertical="center" wrapText="1"/>
      <protection/>
    </xf>
    <xf numFmtId="1" fontId="157" fillId="0" borderId="25" xfId="0" applyNumberFormat="1" applyFont="1" applyFill="1" applyBorder="1" applyAlignment="1">
      <alignment horizontal="center" wrapText="1"/>
    </xf>
    <xf numFmtId="21" fontId="157" fillId="0" borderId="68" xfId="55" applyNumberFormat="1" applyFont="1" applyFill="1" applyBorder="1" applyAlignment="1">
      <alignment horizontal="center" wrapText="1"/>
      <protection/>
    </xf>
    <xf numFmtId="0" fontId="158" fillId="0" borderId="59" xfId="0" applyFont="1" applyFill="1" applyBorder="1" applyAlignment="1">
      <alignment horizontal="center" wrapText="1"/>
    </xf>
    <xf numFmtId="46" fontId="11" fillId="4" borderId="55" xfId="0" applyNumberFormat="1" applyFont="1" applyFill="1" applyBorder="1" applyAlignment="1">
      <alignment horizontal="center"/>
    </xf>
    <xf numFmtId="168" fontId="17" fillId="4" borderId="0" xfId="0" applyNumberFormat="1" applyFont="1" applyFill="1" applyBorder="1" applyAlignment="1">
      <alignment horizontal="center"/>
    </xf>
    <xf numFmtId="179" fontId="17" fillId="4" borderId="47" xfId="0" applyNumberFormat="1" applyFont="1" applyFill="1" applyBorder="1" applyAlignment="1">
      <alignment horizontal="center"/>
    </xf>
    <xf numFmtId="21" fontId="17" fillId="4" borderId="63" xfId="0" applyNumberFormat="1" applyFont="1" applyFill="1" applyBorder="1" applyAlignment="1">
      <alignment horizontal="center"/>
    </xf>
    <xf numFmtId="3" fontId="17" fillId="4" borderId="47" xfId="0" applyNumberFormat="1" applyFont="1" applyFill="1" applyBorder="1" applyAlignment="1">
      <alignment horizontal="center"/>
    </xf>
    <xf numFmtId="21" fontId="18" fillId="4" borderId="63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right" wrapText="1"/>
    </xf>
    <xf numFmtId="0" fontId="15" fillId="0" borderId="82" xfId="0" applyFont="1" applyFill="1" applyBorder="1" applyAlignment="1">
      <alignment horizontal="center" wrapText="1"/>
    </xf>
    <xf numFmtId="0" fontId="12" fillId="0" borderId="83" xfId="0" applyFont="1" applyFill="1" applyBorder="1" applyAlignment="1">
      <alignment wrapText="1"/>
    </xf>
    <xf numFmtId="0" fontId="14" fillId="4" borderId="10" xfId="0" applyFont="1" applyFill="1" applyBorder="1" applyAlignment="1">
      <alignment horizontal="center" wrapText="1"/>
    </xf>
    <xf numFmtId="168" fontId="14" fillId="4" borderId="11" xfId="0" applyNumberFormat="1" applyFont="1" applyFill="1" applyBorder="1" applyAlignment="1">
      <alignment horizontal="center" wrapText="1"/>
    </xf>
    <xf numFmtId="168" fontId="14" fillId="4" borderId="17" xfId="0" applyNumberFormat="1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2" fillId="0" borderId="8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83" xfId="0" applyFont="1" applyFill="1" applyBorder="1" applyAlignment="1">
      <alignment horizontal="center" wrapText="1"/>
    </xf>
    <xf numFmtId="0" fontId="12" fillId="0" borderId="83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wrapText="1"/>
    </xf>
    <xf numFmtId="0" fontId="12" fillId="4" borderId="11" xfId="0" applyFont="1" applyFill="1" applyBorder="1" applyAlignment="1">
      <alignment horizontal="center" wrapText="1"/>
    </xf>
    <xf numFmtId="0" fontId="12" fillId="0" borderId="69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15" fillId="4" borderId="84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4" borderId="84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0" fontId="15" fillId="33" borderId="17" xfId="0" applyFont="1" applyFill="1" applyBorder="1" applyAlignment="1">
      <alignment horizontal="center" wrapText="1"/>
    </xf>
    <xf numFmtId="21" fontId="156" fillId="33" borderId="73" xfId="55" applyNumberFormat="1" applyFont="1" applyFill="1" applyBorder="1" applyAlignment="1">
      <alignment horizontal="center" vertical="center" wrapText="1"/>
      <protection/>
    </xf>
    <xf numFmtId="175" fontId="156" fillId="33" borderId="46" xfId="0" applyNumberFormat="1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42" fillId="0" borderId="27" xfId="0" applyFont="1" applyFill="1" applyBorder="1" applyAlignment="1">
      <alignment horizontal="center"/>
    </xf>
    <xf numFmtId="0" fontId="141" fillId="0" borderId="27" xfId="0" applyFont="1" applyFill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178" fontId="14" fillId="0" borderId="27" xfId="0" applyNumberFormat="1" applyFont="1" applyFill="1" applyBorder="1" applyAlignment="1">
      <alignment horizontal="center"/>
    </xf>
    <xf numFmtId="178" fontId="146" fillId="0" borderId="27" xfId="0" applyNumberFormat="1" applyFont="1" applyFill="1" applyBorder="1" applyAlignment="1">
      <alignment horizontal="center"/>
    </xf>
    <xf numFmtId="178" fontId="130" fillId="0" borderId="27" xfId="0" applyNumberFormat="1" applyFont="1" applyFill="1" applyBorder="1" applyAlignment="1">
      <alignment horizontal="center"/>
    </xf>
    <xf numFmtId="46" fontId="41" fillId="0" borderId="20" xfId="0" applyNumberFormat="1" applyFont="1" applyFill="1" applyBorder="1" applyAlignment="1">
      <alignment horizontal="center"/>
    </xf>
    <xf numFmtId="0" fontId="159" fillId="0" borderId="39" xfId="0" applyFont="1" applyBorder="1" applyAlignment="1">
      <alignment/>
    </xf>
    <xf numFmtId="0" fontId="11" fillId="33" borderId="49" xfId="0" applyFont="1" applyFill="1" applyBorder="1" applyAlignment="1">
      <alignment horizontal="center" wrapText="1"/>
    </xf>
    <xf numFmtId="0" fontId="11" fillId="33" borderId="50" xfId="0" applyFont="1" applyFill="1" applyBorder="1" applyAlignment="1">
      <alignment horizontal="center" wrapText="1"/>
    </xf>
    <xf numFmtId="0" fontId="11" fillId="33" borderId="85" xfId="0" applyFont="1" applyFill="1" applyBorder="1" applyAlignment="1">
      <alignment horizontal="center" wrapText="1"/>
    </xf>
    <xf numFmtId="0" fontId="160" fillId="0" borderId="0" xfId="0" applyFont="1" applyFill="1" applyBorder="1" applyAlignment="1">
      <alignment horizontal="left"/>
    </xf>
    <xf numFmtId="0" fontId="161" fillId="0" borderId="27" xfId="0" applyFont="1" applyFill="1" applyBorder="1" applyAlignment="1">
      <alignment wrapText="1"/>
    </xf>
    <xf numFmtId="21" fontId="162" fillId="0" borderId="27" xfId="0" applyNumberFormat="1" applyFont="1" applyFill="1" applyBorder="1" applyAlignment="1">
      <alignment/>
    </xf>
    <xf numFmtId="21" fontId="163" fillId="0" borderId="0" xfId="0" applyNumberFormat="1" applyFont="1" applyFill="1" applyAlignment="1">
      <alignment/>
    </xf>
    <xf numFmtId="0" fontId="164" fillId="0" borderId="44" xfId="0" applyFont="1" applyFill="1" applyBorder="1" applyAlignment="1" quotePrefix="1">
      <alignment horizontal="right" wrapText="1"/>
    </xf>
    <xf numFmtId="0" fontId="164" fillId="0" borderId="22" xfId="0" applyFont="1" applyFill="1" applyBorder="1" applyAlignment="1">
      <alignment horizontal="center" wrapText="1"/>
    </xf>
    <xf numFmtId="0" fontId="164" fillId="0" borderId="22" xfId="0" applyFont="1" applyFill="1" applyBorder="1" applyAlignment="1">
      <alignment wrapText="1"/>
    </xf>
    <xf numFmtId="21" fontId="164" fillId="0" borderId="22" xfId="0" applyNumberFormat="1" applyFont="1" applyFill="1" applyBorder="1" applyAlignment="1">
      <alignment horizontal="center" wrapText="1"/>
    </xf>
    <xf numFmtId="21" fontId="165" fillId="0" borderId="22" xfId="0" applyNumberFormat="1" applyFont="1" applyFill="1" applyBorder="1" applyAlignment="1">
      <alignment/>
    </xf>
    <xf numFmtId="0" fontId="164" fillId="0" borderId="45" xfId="0" applyFont="1" applyFill="1" applyBorder="1" applyAlignment="1">
      <alignment wrapText="1"/>
    </xf>
    <xf numFmtId="0" fontId="164" fillId="0" borderId="55" xfId="0" applyFont="1" applyFill="1" applyBorder="1" applyAlignment="1" quotePrefix="1">
      <alignment horizontal="right" wrapText="1"/>
    </xf>
    <xf numFmtId="0" fontId="164" fillId="0" borderId="47" xfId="0" applyFont="1" applyFill="1" applyBorder="1" applyAlignment="1">
      <alignment horizontal="center" wrapText="1"/>
    </xf>
    <xf numFmtId="0" fontId="164" fillId="0" borderId="47" xfId="0" applyFont="1" applyFill="1" applyBorder="1" applyAlignment="1">
      <alignment wrapText="1"/>
    </xf>
    <xf numFmtId="0" fontId="164" fillId="0" borderId="27" xfId="0" applyFont="1" applyFill="1" applyBorder="1" applyAlignment="1">
      <alignment wrapText="1"/>
    </xf>
    <xf numFmtId="21" fontId="164" fillId="0" borderId="27" xfId="0" applyNumberFormat="1" applyFont="1" applyFill="1" applyBorder="1" applyAlignment="1">
      <alignment horizontal="center" wrapText="1"/>
    </xf>
    <xf numFmtId="21" fontId="165" fillId="0" borderId="27" xfId="0" applyNumberFormat="1" applyFont="1" applyFill="1" applyBorder="1" applyAlignment="1">
      <alignment/>
    </xf>
    <xf numFmtId="0" fontId="164" fillId="0" borderId="35" xfId="0" applyFont="1" applyFill="1" applyBorder="1" applyAlignment="1">
      <alignment wrapText="1"/>
    </xf>
    <xf numFmtId="0" fontId="164" fillId="0" borderId="31" xfId="0" applyFont="1" applyFill="1" applyBorder="1" applyAlignment="1" quotePrefix="1">
      <alignment horizontal="right" wrapText="1"/>
    </xf>
    <xf numFmtId="0" fontId="164" fillId="0" borderId="32" xfId="0" applyFont="1" applyFill="1" applyBorder="1" applyAlignment="1">
      <alignment horizontal="center" wrapText="1"/>
    </xf>
    <xf numFmtId="0" fontId="164" fillId="0" borderId="32" xfId="0" applyFont="1" applyFill="1" applyBorder="1" applyAlignment="1">
      <alignment wrapText="1"/>
    </xf>
    <xf numFmtId="0" fontId="164" fillId="0" borderId="52" xfId="0" applyFont="1" applyFill="1" applyBorder="1" applyAlignment="1">
      <alignment wrapText="1"/>
    </xf>
    <xf numFmtId="21" fontId="164" fillId="0" borderId="52" xfId="0" applyNumberFormat="1" applyFont="1" applyFill="1" applyBorder="1" applyAlignment="1">
      <alignment horizontal="center" wrapText="1"/>
    </xf>
    <xf numFmtId="21" fontId="165" fillId="0" borderId="52" xfId="0" applyNumberFormat="1" applyFont="1" applyFill="1" applyBorder="1" applyAlignment="1">
      <alignment/>
    </xf>
    <xf numFmtId="0" fontId="164" fillId="0" borderId="56" xfId="0" applyFont="1" applyFill="1" applyBorder="1" applyAlignment="1">
      <alignment wrapText="1"/>
    </xf>
    <xf numFmtId="0" fontId="166" fillId="0" borderId="0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167" fillId="0" borderId="0" xfId="0" applyFont="1" applyFill="1" applyAlignment="1">
      <alignment/>
    </xf>
    <xf numFmtId="21" fontId="35" fillId="0" borderId="61" xfId="0" applyNumberFormat="1" applyFont="1" applyFill="1" applyBorder="1" applyAlignment="1">
      <alignment horizontal="center" wrapText="1"/>
    </xf>
    <xf numFmtId="21" fontId="12" fillId="33" borderId="61" xfId="55" applyNumberFormat="1" applyFont="1" applyFill="1" applyBorder="1" applyAlignment="1">
      <alignment horizontal="center" vertical="center" wrapText="1"/>
      <protection/>
    </xf>
    <xf numFmtId="21" fontId="12" fillId="0" borderId="66" xfId="0" applyNumberFormat="1" applyFont="1" applyFill="1" applyBorder="1" applyAlignment="1">
      <alignment horizontal="center" wrapText="1"/>
    </xf>
    <xf numFmtId="1" fontId="12" fillId="33" borderId="0" xfId="0" applyNumberFormat="1" applyFont="1" applyFill="1" applyBorder="1" applyAlignment="1">
      <alignment horizontal="center" wrapText="1"/>
    </xf>
    <xf numFmtId="21" fontId="12" fillId="0" borderId="47" xfId="0" applyNumberFormat="1" applyFont="1" applyFill="1" applyBorder="1" applyAlignment="1">
      <alignment horizontal="center" wrapText="1"/>
    </xf>
    <xf numFmtId="171" fontId="12" fillId="33" borderId="46" xfId="0" applyNumberFormat="1" applyFont="1" applyFill="1" applyBorder="1" applyAlignment="1">
      <alignment horizontal="center" wrapText="1"/>
    </xf>
    <xf numFmtId="0" fontId="37" fillId="0" borderId="86" xfId="0" applyFont="1" applyFill="1" applyBorder="1" applyAlignment="1">
      <alignment horizontal="center" wrapText="1"/>
    </xf>
    <xf numFmtId="0" fontId="12" fillId="0" borderId="87" xfId="0" applyFont="1" applyFill="1" applyBorder="1" applyAlignment="1">
      <alignment wrapText="1"/>
    </xf>
    <xf numFmtId="21" fontId="12" fillId="4" borderId="88" xfId="0" applyNumberFormat="1" applyFont="1" applyFill="1" applyBorder="1" applyAlignment="1">
      <alignment horizontal="center" wrapText="1"/>
    </xf>
    <xf numFmtId="168" fontId="12" fillId="4" borderId="89" xfId="0" applyNumberFormat="1" applyFont="1" applyFill="1" applyBorder="1" applyAlignment="1">
      <alignment horizontal="center" wrapText="1"/>
    </xf>
    <xf numFmtId="171" fontId="12" fillId="4" borderId="89" xfId="0" applyNumberFormat="1" applyFont="1" applyFill="1" applyBorder="1" applyAlignment="1">
      <alignment horizontal="center" wrapText="1"/>
    </xf>
    <xf numFmtId="21" fontId="12" fillId="4" borderId="90" xfId="0" applyNumberFormat="1" applyFont="1" applyFill="1" applyBorder="1" applyAlignment="1">
      <alignment horizontal="center"/>
    </xf>
    <xf numFmtId="0" fontId="37" fillId="0" borderId="86" xfId="0" applyFont="1" applyFill="1" applyBorder="1" applyAlignment="1">
      <alignment wrapText="1"/>
    </xf>
    <xf numFmtId="0" fontId="37" fillId="0" borderId="89" xfId="0" applyFont="1" applyFill="1" applyBorder="1" applyAlignment="1">
      <alignment horizontal="right" wrapText="1"/>
    </xf>
    <xf numFmtId="0" fontId="37" fillId="0" borderId="89" xfId="0" applyFont="1" applyFill="1" applyBorder="1" applyAlignment="1">
      <alignment wrapText="1"/>
    </xf>
    <xf numFmtId="0" fontId="37" fillId="0" borderId="87" xfId="0" applyFont="1" applyFill="1" applyBorder="1" applyAlignment="1">
      <alignment wrapText="1"/>
    </xf>
    <xf numFmtId="0" fontId="12" fillId="0" borderId="89" xfId="0" applyFont="1" applyFill="1" applyBorder="1" applyAlignment="1">
      <alignment wrapText="1"/>
    </xf>
    <xf numFmtId="0" fontId="12" fillId="0" borderId="90" xfId="0" applyFont="1" applyFill="1" applyBorder="1" applyAlignment="1">
      <alignment horizontal="left" wrapText="1"/>
    </xf>
    <xf numFmtId="21" fontId="12" fillId="0" borderId="91" xfId="55" applyNumberFormat="1" applyFont="1" applyFill="1" applyBorder="1" applyAlignment="1">
      <alignment horizontal="center" vertical="center" wrapText="1"/>
      <protection/>
    </xf>
    <xf numFmtId="1" fontId="12" fillId="0" borderId="92" xfId="0" applyNumberFormat="1" applyFont="1" applyFill="1" applyBorder="1" applyAlignment="1">
      <alignment horizontal="center" wrapText="1"/>
    </xf>
    <xf numFmtId="21" fontId="12" fillId="0" borderId="90" xfId="0" applyNumberFormat="1" applyFont="1" applyFill="1" applyBorder="1" applyAlignment="1">
      <alignment horizontal="center"/>
    </xf>
    <xf numFmtId="21" fontId="12" fillId="0" borderId="91" xfId="55" applyNumberFormat="1" applyFont="1" applyFill="1" applyBorder="1" applyAlignment="1">
      <alignment horizontal="center" wrapText="1"/>
      <protection/>
    </xf>
    <xf numFmtId="21" fontId="12" fillId="33" borderId="91" xfId="55" applyNumberFormat="1" applyFont="1" applyFill="1" applyBorder="1" applyAlignment="1">
      <alignment horizontal="center" vertical="center" wrapText="1"/>
      <protection/>
    </xf>
    <xf numFmtId="1" fontId="12" fillId="33" borderId="92" xfId="0" applyNumberFormat="1" applyFont="1" applyFill="1" applyBorder="1" applyAlignment="1">
      <alignment horizontal="center" wrapText="1"/>
    </xf>
    <xf numFmtId="0" fontId="37" fillId="0" borderId="92" xfId="0" applyFont="1" applyBorder="1" applyAlignment="1">
      <alignment/>
    </xf>
    <xf numFmtId="0" fontId="168" fillId="0" borderId="55" xfId="0" applyFont="1" applyFill="1" applyBorder="1" applyAlignment="1">
      <alignment horizontal="right" wrapText="1"/>
    </xf>
    <xf numFmtId="0" fontId="169" fillId="0" borderId="47" xfId="0" applyFont="1" applyFill="1" applyBorder="1" applyAlignment="1">
      <alignment horizontal="center" wrapText="1"/>
    </xf>
    <xf numFmtId="0" fontId="170" fillId="0" borderId="62" xfId="0" applyFont="1" applyFill="1" applyBorder="1" applyAlignment="1">
      <alignment wrapText="1"/>
    </xf>
    <xf numFmtId="21" fontId="170" fillId="4" borderId="55" xfId="0" applyNumberFormat="1" applyFont="1" applyFill="1" applyBorder="1" applyAlignment="1">
      <alignment horizontal="center" wrapText="1"/>
    </xf>
    <xf numFmtId="168" fontId="170" fillId="4" borderId="47" xfId="0" applyNumberFormat="1" applyFont="1" applyFill="1" applyBorder="1" applyAlignment="1">
      <alignment horizontal="center" wrapText="1"/>
    </xf>
    <xf numFmtId="175" fontId="170" fillId="4" borderId="47" xfId="0" applyNumberFormat="1" applyFont="1" applyFill="1" applyBorder="1" applyAlignment="1">
      <alignment horizontal="center" wrapText="1"/>
    </xf>
    <xf numFmtId="21" fontId="170" fillId="4" borderId="63" xfId="0" applyNumberFormat="1" applyFont="1" applyFill="1" applyBorder="1" applyAlignment="1">
      <alignment horizontal="center"/>
    </xf>
    <xf numFmtId="0" fontId="168" fillId="0" borderId="60" xfId="0" applyFont="1" applyFill="1" applyBorder="1" applyAlignment="1">
      <alignment wrapText="1"/>
    </xf>
    <xf numFmtId="0" fontId="168" fillId="0" borderId="47" xfId="0" applyFont="1" applyFill="1" applyBorder="1" applyAlignment="1">
      <alignment horizontal="right" wrapText="1"/>
    </xf>
    <xf numFmtId="0" fontId="168" fillId="0" borderId="47" xfId="0" applyFont="1" applyFill="1" applyBorder="1" applyAlignment="1">
      <alignment wrapText="1"/>
    </xf>
    <xf numFmtId="0" fontId="168" fillId="0" borderId="62" xfId="0" applyFont="1" applyFill="1" applyBorder="1" applyAlignment="1">
      <alignment wrapText="1"/>
    </xf>
    <xf numFmtId="0" fontId="170" fillId="0" borderId="47" xfId="0" applyFont="1" applyFill="1" applyBorder="1" applyAlignment="1">
      <alignment wrapText="1"/>
    </xf>
    <xf numFmtId="0" fontId="170" fillId="0" borderId="63" xfId="0" applyFont="1" applyFill="1" applyBorder="1" applyAlignment="1">
      <alignment horizontal="left" wrapText="1"/>
    </xf>
    <xf numFmtId="21" fontId="170" fillId="0" borderId="73" xfId="55" applyNumberFormat="1" applyFont="1" applyFill="1" applyBorder="1" applyAlignment="1">
      <alignment horizontal="center" wrapText="1"/>
      <protection/>
    </xf>
    <xf numFmtId="1" fontId="170" fillId="0" borderId="46" xfId="0" applyNumberFormat="1" applyFont="1" applyFill="1" applyBorder="1" applyAlignment="1">
      <alignment horizontal="center" wrapText="1"/>
    </xf>
    <xf numFmtId="21" fontId="170" fillId="0" borderId="63" xfId="0" applyNumberFormat="1" applyFont="1" applyFill="1" applyBorder="1" applyAlignment="1">
      <alignment horizontal="center"/>
    </xf>
    <xf numFmtId="21" fontId="170" fillId="0" borderId="74" xfId="55" applyNumberFormat="1" applyFont="1" applyFill="1" applyBorder="1" applyAlignment="1">
      <alignment horizontal="center" wrapText="1"/>
      <protection/>
    </xf>
    <xf numFmtId="21" fontId="170" fillId="33" borderId="73" xfId="55" applyNumberFormat="1" applyFont="1" applyFill="1" applyBorder="1" applyAlignment="1">
      <alignment horizontal="center" vertical="center" wrapText="1"/>
      <protection/>
    </xf>
    <xf numFmtId="1" fontId="170" fillId="33" borderId="46" xfId="0" applyNumberFormat="1" applyFont="1" applyFill="1" applyBorder="1" applyAlignment="1">
      <alignment horizontal="center" wrapText="1"/>
    </xf>
    <xf numFmtId="0" fontId="168" fillId="0" borderId="0" xfId="0" applyFont="1" applyFill="1" applyBorder="1" applyAlignment="1">
      <alignment/>
    </xf>
    <xf numFmtId="0" fontId="168" fillId="0" borderId="0" xfId="0" applyFont="1" applyBorder="1" applyAlignment="1">
      <alignment/>
    </xf>
    <xf numFmtId="0" fontId="168" fillId="0" borderId="46" xfId="0" applyFont="1" applyBorder="1" applyAlignment="1">
      <alignment/>
    </xf>
    <xf numFmtId="0" fontId="170" fillId="34" borderId="62" xfId="0" applyFont="1" applyFill="1" applyBorder="1" applyAlignment="1">
      <alignment wrapText="1"/>
    </xf>
    <xf numFmtId="21" fontId="170" fillId="4" borderId="26" xfId="0" applyNumberFormat="1" applyFont="1" applyFill="1" applyBorder="1" applyAlignment="1">
      <alignment horizontal="center" wrapText="1"/>
    </xf>
    <xf numFmtId="168" fontId="170" fillId="4" borderId="27" xfId="0" applyNumberFormat="1" applyFont="1" applyFill="1" applyBorder="1" applyAlignment="1">
      <alignment horizontal="center" wrapText="1"/>
    </xf>
    <xf numFmtId="175" fontId="170" fillId="4" borderId="27" xfId="0" applyNumberFormat="1" applyFont="1" applyFill="1" applyBorder="1" applyAlignment="1">
      <alignment horizontal="center" wrapText="1"/>
    </xf>
    <xf numFmtId="21" fontId="170" fillId="4" borderId="35" xfId="0" applyNumberFormat="1" applyFont="1" applyFill="1" applyBorder="1" applyAlignment="1">
      <alignment horizontal="center"/>
    </xf>
    <xf numFmtId="0" fontId="168" fillId="0" borderId="59" xfId="0" applyFont="1" applyFill="1" applyBorder="1" applyAlignment="1">
      <alignment wrapText="1"/>
    </xf>
    <xf numFmtId="0" fontId="170" fillId="0" borderId="27" xfId="0" applyFont="1" applyFill="1" applyBorder="1" applyAlignment="1">
      <alignment wrapText="1"/>
    </xf>
    <xf numFmtId="21" fontId="170" fillId="0" borderId="61" xfId="55" applyNumberFormat="1" applyFont="1" applyFill="1" applyBorder="1" applyAlignment="1">
      <alignment horizontal="center" wrapText="1"/>
      <protection/>
    </xf>
    <xf numFmtId="0" fontId="168" fillId="0" borderId="25" xfId="0" applyFont="1" applyBorder="1" applyAlignment="1">
      <alignment/>
    </xf>
    <xf numFmtId="21" fontId="170" fillId="0" borderId="73" xfId="55" applyNumberFormat="1" applyFont="1" applyFill="1" applyBorder="1" applyAlignment="1">
      <alignment horizontal="center" vertical="center" wrapText="1"/>
      <protection/>
    </xf>
    <xf numFmtId="21" fontId="170" fillId="33" borderId="73" xfId="55" applyNumberFormat="1" applyFont="1" applyFill="1" applyBorder="1" applyAlignment="1">
      <alignment horizontal="center" wrapText="1"/>
      <protection/>
    </xf>
    <xf numFmtId="0" fontId="169" fillId="0" borderId="27" xfId="0" applyFont="1" applyFill="1" applyBorder="1" applyAlignment="1">
      <alignment horizontal="center" wrapText="1"/>
    </xf>
    <xf numFmtId="0" fontId="168" fillId="0" borderId="86" xfId="0" applyFont="1" applyFill="1" applyBorder="1" applyAlignment="1">
      <alignment horizontal="center" wrapText="1"/>
    </xf>
    <xf numFmtId="0" fontId="170" fillId="0" borderId="87" xfId="0" applyFont="1" applyFill="1" applyBorder="1" applyAlignment="1">
      <alignment wrapText="1"/>
    </xf>
    <xf numFmtId="21" fontId="170" fillId="4" borderId="88" xfId="0" applyNumberFormat="1" applyFont="1" applyFill="1" applyBorder="1" applyAlignment="1">
      <alignment horizontal="center" wrapText="1"/>
    </xf>
    <xf numFmtId="168" fontId="170" fillId="4" borderId="86" xfId="0" applyNumberFormat="1" applyFont="1" applyFill="1" applyBorder="1" applyAlignment="1">
      <alignment horizontal="center" wrapText="1"/>
    </xf>
    <xf numFmtId="171" fontId="170" fillId="4" borderId="89" xfId="0" applyNumberFormat="1" applyFont="1" applyFill="1" applyBorder="1" applyAlignment="1">
      <alignment horizontal="center" wrapText="1"/>
    </xf>
    <xf numFmtId="21" fontId="170" fillId="4" borderId="90" xfId="0" applyNumberFormat="1" applyFont="1" applyFill="1" applyBorder="1" applyAlignment="1">
      <alignment horizontal="center"/>
    </xf>
    <xf numFmtId="0" fontId="168" fillId="0" borderId="86" xfId="0" applyFont="1" applyFill="1" applyBorder="1" applyAlignment="1">
      <alignment wrapText="1"/>
    </xf>
    <xf numFmtId="0" fontId="168" fillId="0" borderId="89" xfId="0" applyFont="1" applyFill="1" applyBorder="1" applyAlignment="1">
      <alignment horizontal="right" wrapText="1"/>
    </xf>
    <xf numFmtId="0" fontId="168" fillId="0" borderId="89" xfId="0" applyFont="1" applyFill="1" applyBorder="1" applyAlignment="1">
      <alignment wrapText="1"/>
    </xf>
    <xf numFmtId="0" fontId="168" fillId="0" borderId="87" xfId="0" applyFont="1" applyFill="1" applyBorder="1" applyAlignment="1">
      <alignment wrapText="1"/>
    </xf>
    <xf numFmtId="0" fontId="170" fillId="0" borderId="90" xfId="0" applyFont="1" applyFill="1" applyBorder="1" applyAlignment="1">
      <alignment horizontal="left" wrapText="1"/>
    </xf>
    <xf numFmtId="21" fontId="170" fillId="0" borderId="91" xfId="55" applyNumberFormat="1" applyFont="1" applyFill="1" applyBorder="1" applyAlignment="1">
      <alignment horizontal="center" vertical="center" wrapText="1"/>
      <protection/>
    </xf>
    <xf numFmtId="1" fontId="170" fillId="0" borderId="92" xfId="0" applyNumberFormat="1" applyFont="1" applyFill="1" applyBorder="1" applyAlignment="1">
      <alignment horizontal="center" wrapText="1"/>
    </xf>
    <xf numFmtId="21" fontId="170" fillId="0" borderId="90" xfId="0" applyNumberFormat="1" applyFont="1" applyFill="1" applyBorder="1" applyAlignment="1">
      <alignment horizontal="center"/>
    </xf>
    <xf numFmtId="21" fontId="170" fillId="0" borderId="91" xfId="55" applyNumberFormat="1" applyFont="1" applyFill="1" applyBorder="1" applyAlignment="1">
      <alignment horizontal="center" wrapText="1"/>
      <protection/>
    </xf>
    <xf numFmtId="21" fontId="170" fillId="33" borderId="91" xfId="55" applyNumberFormat="1" applyFont="1" applyFill="1" applyBorder="1" applyAlignment="1">
      <alignment horizontal="center" wrapText="1"/>
      <protection/>
    </xf>
    <xf numFmtId="1" fontId="170" fillId="33" borderId="92" xfId="0" applyNumberFormat="1" applyFont="1" applyFill="1" applyBorder="1" applyAlignment="1">
      <alignment horizontal="center" wrapText="1"/>
    </xf>
    <xf numFmtId="0" fontId="168" fillId="0" borderId="92" xfId="0" applyFont="1" applyBorder="1" applyAlignment="1">
      <alignment/>
    </xf>
    <xf numFmtId="21" fontId="156" fillId="0" borderId="27" xfId="55" applyNumberFormat="1" applyFont="1" applyFill="1" applyBorder="1" applyAlignment="1">
      <alignment horizontal="center" vertical="center" wrapText="1"/>
      <protection/>
    </xf>
    <xf numFmtId="21" fontId="156" fillId="33" borderId="76" xfId="55" applyNumberFormat="1" applyFont="1" applyFill="1" applyBorder="1" applyAlignment="1">
      <alignment horizontal="center" vertical="center" wrapText="1"/>
      <protection/>
    </xf>
    <xf numFmtId="1" fontId="156" fillId="33" borderId="77" xfId="0" applyNumberFormat="1" applyFont="1" applyFill="1" applyBorder="1" applyAlignment="1">
      <alignment horizontal="center" wrapText="1"/>
    </xf>
    <xf numFmtId="0" fontId="155" fillId="0" borderId="77" xfId="0" applyFont="1" applyBorder="1" applyAlignment="1">
      <alignment/>
    </xf>
    <xf numFmtId="21" fontId="156" fillId="0" borderId="68" xfId="0" applyNumberFormat="1" applyFont="1" applyFill="1" applyBorder="1" applyAlignment="1">
      <alignment horizontal="center" wrapText="1"/>
    </xf>
    <xf numFmtId="0" fontId="155" fillId="0" borderId="0" xfId="0" applyFont="1" applyFill="1" applyBorder="1" applyAlignment="1">
      <alignment/>
    </xf>
    <xf numFmtId="0" fontId="155" fillId="0" borderId="0" xfId="0" applyFont="1" applyBorder="1" applyAlignment="1">
      <alignment/>
    </xf>
    <xf numFmtId="0" fontId="155" fillId="0" borderId="25" xfId="0" applyFont="1" applyBorder="1" applyAlignment="1">
      <alignment/>
    </xf>
    <xf numFmtId="0" fontId="155" fillId="0" borderId="46" xfId="0" applyFont="1" applyBorder="1" applyAlignment="1">
      <alignment/>
    </xf>
    <xf numFmtId="0" fontId="155" fillId="0" borderId="50" xfId="0" applyFont="1" applyFill="1" applyBorder="1" applyAlignment="1">
      <alignment/>
    </xf>
    <xf numFmtId="0" fontId="155" fillId="0" borderId="50" xfId="0" applyFont="1" applyBorder="1" applyAlignment="1">
      <alignment/>
    </xf>
    <xf numFmtId="21" fontId="12" fillId="33" borderId="74" xfId="55" applyNumberFormat="1" applyFont="1" applyFill="1" applyBorder="1" applyAlignment="1">
      <alignment horizontal="center" wrapText="1"/>
      <protection/>
    </xf>
    <xf numFmtId="0" fontId="37" fillId="0" borderId="26" xfId="0" applyFont="1" applyFill="1" applyBorder="1" applyAlignment="1">
      <alignment horizontal="right" wrapText="1"/>
    </xf>
    <xf numFmtId="0" fontId="12" fillId="34" borderId="28" xfId="0" applyFont="1" applyFill="1" applyBorder="1" applyAlignment="1">
      <alignment wrapText="1"/>
    </xf>
    <xf numFmtId="0" fontId="37" fillId="0" borderId="26" xfId="0" applyFont="1" applyFill="1" applyBorder="1" applyAlignment="1">
      <alignment wrapText="1"/>
    </xf>
    <xf numFmtId="21" fontId="12" fillId="33" borderId="68" xfId="55" applyNumberFormat="1" applyFont="1" applyFill="1" applyBorder="1" applyAlignment="1">
      <alignment horizontal="center" wrapText="1"/>
      <protection/>
    </xf>
    <xf numFmtId="1" fontId="12" fillId="33" borderId="25" xfId="0" applyNumberFormat="1" applyFont="1" applyFill="1" applyBorder="1" applyAlignment="1">
      <alignment horizontal="center" wrapText="1"/>
    </xf>
    <xf numFmtId="0" fontId="157" fillId="34" borderId="64" xfId="0" applyFont="1" applyFill="1" applyBorder="1" applyAlignment="1">
      <alignment wrapText="1"/>
    </xf>
    <xf numFmtId="0" fontId="158" fillId="0" borderId="78" xfId="0" applyFont="1" applyFill="1" applyBorder="1" applyAlignment="1">
      <alignment wrapText="1"/>
    </xf>
    <xf numFmtId="21" fontId="157" fillId="33" borderId="66" xfId="55" applyNumberFormat="1" applyFont="1" applyFill="1" applyBorder="1" applyAlignment="1">
      <alignment horizontal="center" wrapText="1"/>
      <protection/>
    </xf>
    <xf numFmtId="21" fontId="157" fillId="0" borderId="68" xfId="0" applyNumberFormat="1" applyFont="1" applyFill="1" applyBorder="1" applyAlignment="1">
      <alignment horizontal="center" wrapText="1"/>
    </xf>
    <xf numFmtId="21" fontId="157" fillId="0" borderId="27" xfId="55" applyNumberFormat="1" applyFont="1" applyFill="1" applyBorder="1" applyAlignment="1">
      <alignment horizontal="center" wrapText="1"/>
      <protection/>
    </xf>
    <xf numFmtId="0" fontId="158" fillId="0" borderId="0" xfId="0" applyFont="1" applyAlignment="1">
      <alignment/>
    </xf>
    <xf numFmtId="21" fontId="157" fillId="0" borderId="72" xfId="55" applyNumberFormat="1" applyFont="1" applyFill="1" applyBorder="1" applyAlignment="1">
      <alignment horizontal="center" wrapText="1"/>
      <protection/>
    </xf>
    <xf numFmtId="21" fontId="157" fillId="0" borderId="93" xfId="55" applyNumberFormat="1" applyFont="1" applyFill="1" applyBorder="1" applyAlignment="1">
      <alignment horizontal="center" wrapText="1"/>
      <protection/>
    </xf>
    <xf numFmtId="0" fontId="158" fillId="0" borderId="65" xfId="0" applyFont="1" applyFill="1" applyBorder="1" applyAlignment="1">
      <alignment horizontal="center" wrapText="1"/>
    </xf>
    <xf numFmtId="175" fontId="157" fillId="4" borderId="47" xfId="0" applyNumberFormat="1" applyFont="1" applyFill="1" applyBorder="1" applyAlignment="1">
      <alignment horizontal="center" wrapText="1"/>
    </xf>
    <xf numFmtId="175" fontId="157" fillId="33" borderId="46" xfId="0" applyNumberFormat="1" applyFont="1" applyFill="1" applyBorder="1" applyAlignment="1">
      <alignment horizontal="center" wrapText="1"/>
    </xf>
    <xf numFmtId="0" fontId="15" fillId="33" borderId="38" xfId="0" applyFont="1" applyFill="1" applyBorder="1" applyAlignment="1">
      <alignment horizontal="center" wrapText="1"/>
    </xf>
    <xf numFmtId="21" fontId="12" fillId="33" borderId="58" xfId="0" applyNumberFormat="1" applyFont="1" applyFill="1" applyBorder="1" applyAlignment="1">
      <alignment horizontal="center"/>
    </xf>
    <xf numFmtId="21" fontId="12" fillId="33" borderId="62" xfId="0" applyNumberFormat="1" applyFont="1" applyFill="1" applyBorder="1" applyAlignment="1">
      <alignment horizontal="center"/>
    </xf>
    <xf numFmtId="21" fontId="157" fillId="33" borderId="62" xfId="0" applyNumberFormat="1" applyFont="1" applyFill="1" applyBorder="1" applyAlignment="1">
      <alignment horizontal="center"/>
    </xf>
    <xf numFmtId="21" fontId="12" fillId="33" borderId="69" xfId="0" applyNumberFormat="1" applyFont="1" applyFill="1" applyBorder="1" applyAlignment="1">
      <alignment horizontal="center"/>
    </xf>
    <xf numFmtId="21" fontId="12" fillId="33" borderId="28" xfId="0" applyNumberFormat="1" applyFont="1" applyFill="1" applyBorder="1" applyAlignment="1">
      <alignment horizontal="center"/>
    </xf>
    <xf numFmtId="21" fontId="12" fillId="33" borderId="87" xfId="0" applyNumberFormat="1" applyFont="1" applyFill="1" applyBorder="1" applyAlignment="1">
      <alignment horizontal="center"/>
    </xf>
    <xf numFmtId="21" fontId="170" fillId="33" borderId="62" xfId="0" applyNumberFormat="1" applyFont="1" applyFill="1" applyBorder="1" applyAlignment="1">
      <alignment horizontal="center"/>
    </xf>
    <xf numFmtId="21" fontId="170" fillId="33" borderId="87" xfId="0" applyNumberFormat="1" applyFont="1" applyFill="1" applyBorder="1" applyAlignment="1">
      <alignment horizontal="center"/>
    </xf>
    <xf numFmtId="0" fontId="15" fillId="33" borderId="83" xfId="0" applyFont="1" applyFill="1" applyBorder="1" applyAlignment="1">
      <alignment horizontal="center" wrapText="1"/>
    </xf>
    <xf numFmtId="21" fontId="156" fillId="33" borderId="64" xfId="0" applyNumberFormat="1" applyFont="1" applyFill="1" applyBorder="1" applyAlignment="1">
      <alignment horizontal="center"/>
    </xf>
    <xf numFmtId="21" fontId="156" fillId="33" borderId="28" xfId="0" applyNumberFormat="1" applyFont="1" applyFill="1" applyBorder="1" applyAlignment="1">
      <alignment horizontal="center"/>
    </xf>
    <xf numFmtId="21" fontId="156" fillId="33" borderId="62" xfId="0" applyNumberFormat="1" applyFont="1" applyFill="1" applyBorder="1" applyAlignment="1">
      <alignment horizontal="center"/>
    </xf>
    <xf numFmtId="21" fontId="156" fillId="33" borderId="69" xfId="0" applyNumberFormat="1" applyFont="1" applyFill="1" applyBorder="1" applyAlignment="1">
      <alignment horizontal="center"/>
    </xf>
    <xf numFmtId="21" fontId="156" fillId="33" borderId="80" xfId="0" applyNumberFormat="1" applyFont="1" applyFill="1" applyBorder="1" applyAlignment="1">
      <alignment horizontal="center"/>
    </xf>
    <xf numFmtId="0" fontId="171" fillId="0" borderId="0" xfId="0" applyFont="1" applyFill="1" applyBorder="1" applyAlignment="1">
      <alignment/>
    </xf>
    <xf numFmtId="0" fontId="155" fillId="0" borderId="75" xfId="0" applyFont="1" applyFill="1" applyBorder="1" applyAlignment="1">
      <alignment wrapText="1"/>
    </xf>
    <xf numFmtId="175" fontId="156" fillId="33" borderId="77" xfId="0" applyNumberFormat="1" applyFont="1" applyFill="1" applyBorder="1" applyAlignment="1">
      <alignment horizontal="center" wrapText="1"/>
    </xf>
    <xf numFmtId="0" fontId="150" fillId="0" borderId="17" xfId="0" applyFont="1" applyFill="1" applyBorder="1" applyAlignment="1">
      <alignment horizontal="center" wrapText="1"/>
    </xf>
    <xf numFmtId="46" fontId="0" fillId="0" borderId="0" xfId="0" applyNumberFormat="1" applyFill="1" applyBorder="1" applyAlignment="1">
      <alignment/>
    </xf>
    <xf numFmtId="0" fontId="172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73" fillId="0" borderId="0" xfId="0" applyFont="1" applyFill="1" applyBorder="1" applyAlignment="1">
      <alignment/>
    </xf>
    <xf numFmtId="0" fontId="173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48" fillId="0" borderId="0" xfId="0" applyFont="1" applyFill="1" applyBorder="1" applyAlignment="1">
      <alignment/>
    </xf>
    <xf numFmtId="0" fontId="148" fillId="0" borderId="0" xfId="0" applyFont="1" applyFill="1" applyBorder="1" applyAlignment="1">
      <alignment horizontal="left"/>
    </xf>
    <xf numFmtId="0" fontId="149" fillId="0" borderId="0" xfId="0" applyFont="1" applyFill="1" applyBorder="1" applyAlignment="1">
      <alignment/>
    </xf>
    <xf numFmtId="0" fontId="167" fillId="0" borderId="0" xfId="0" applyFont="1" applyFill="1" applyBorder="1" applyAlignment="1">
      <alignment/>
    </xf>
    <xf numFmtId="0" fontId="174" fillId="0" borderId="0" xfId="0" applyFont="1" applyFill="1" applyBorder="1" applyAlignment="1">
      <alignment/>
    </xf>
    <xf numFmtId="2" fontId="149" fillId="0" borderId="0" xfId="0" applyNumberFormat="1" applyFont="1" applyFill="1" applyBorder="1" applyAlignment="1">
      <alignment/>
    </xf>
    <xf numFmtId="3" fontId="163" fillId="0" borderId="0" xfId="0" applyNumberFormat="1" applyFont="1" applyFill="1" applyBorder="1" applyAlignment="1">
      <alignment/>
    </xf>
    <xf numFmtId="0" fontId="0" fillId="0" borderId="94" xfId="0" applyFill="1" applyBorder="1" applyAlignment="1">
      <alignment/>
    </xf>
    <xf numFmtId="0" fontId="172" fillId="0" borderId="18" xfId="0" applyFont="1" applyFill="1" applyBorder="1" applyAlignment="1">
      <alignment/>
    </xf>
    <xf numFmtId="46" fontId="172" fillId="0" borderId="16" xfId="0" applyNumberFormat="1" applyFont="1" applyFill="1" applyBorder="1" applyAlignment="1">
      <alignment/>
    </xf>
    <xf numFmtId="21" fontId="175" fillId="0" borderId="16" xfId="0" applyNumberFormat="1" applyFont="1" applyFill="1" applyBorder="1" applyAlignment="1">
      <alignment/>
    </xf>
    <xf numFmtId="21" fontId="176" fillId="0" borderId="21" xfId="0" applyNumberFormat="1" applyFont="1" applyFill="1" applyBorder="1" applyAlignment="1">
      <alignment/>
    </xf>
    <xf numFmtId="0" fontId="135" fillId="0" borderId="18" xfId="0" applyFont="1" applyFill="1" applyBorder="1" applyAlignment="1">
      <alignment/>
    </xf>
    <xf numFmtId="46" fontId="135" fillId="0" borderId="16" xfId="0" applyNumberFormat="1" applyFont="1" applyFill="1" applyBorder="1" applyAlignment="1">
      <alignment/>
    </xf>
    <xf numFmtId="21" fontId="133" fillId="0" borderId="16" xfId="0" applyNumberFormat="1" applyFont="1" applyFill="1" applyBorder="1" applyAlignment="1">
      <alignment/>
    </xf>
    <xf numFmtId="21" fontId="177" fillId="0" borderId="21" xfId="0" applyNumberFormat="1" applyFont="1" applyFill="1" applyBorder="1" applyAlignment="1">
      <alignment/>
    </xf>
    <xf numFmtId="0" fontId="174" fillId="0" borderId="18" xfId="0" applyFont="1" applyFill="1" applyBorder="1" applyAlignment="1">
      <alignment/>
    </xf>
    <xf numFmtId="46" fontId="174" fillId="0" borderId="16" xfId="0" applyNumberFormat="1" applyFont="1" applyFill="1" applyBorder="1" applyAlignment="1">
      <alignment/>
    </xf>
    <xf numFmtId="21" fontId="151" fillId="0" borderId="16" xfId="0" applyNumberFormat="1" applyFont="1" applyFill="1" applyBorder="1" applyAlignment="1">
      <alignment/>
    </xf>
    <xf numFmtId="21" fontId="178" fillId="0" borderId="21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 horizontal="center"/>
    </xf>
    <xf numFmtId="1" fontId="11" fillId="35" borderId="27" xfId="0" applyNumberFormat="1" applyFont="1" applyFill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Bieg now(1).03-0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zoomScalePageLayoutView="0" workbookViewId="0" topLeftCell="A88">
      <selection activeCell="M94" sqref="M94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8.00390625" style="2" customWidth="1"/>
    <col min="16" max="16" width="5.421875" style="113" customWidth="1"/>
    <col min="17" max="17" width="10.57421875" style="113" customWidth="1"/>
    <col min="18" max="18" width="6.8515625" style="113" customWidth="1"/>
    <col min="19" max="19" width="20.28125" style="113" customWidth="1"/>
    <col min="20" max="23" width="9.140625" style="113" customWidth="1"/>
    <col min="24" max="16384" width="9.140625" style="2" customWidth="1"/>
  </cols>
  <sheetData>
    <row r="1" ht="12.75">
      <c r="A1" s="1" t="s">
        <v>287</v>
      </c>
    </row>
    <row r="2" spans="1:19" ht="12.75">
      <c r="A2" s="1" t="s">
        <v>288</v>
      </c>
      <c r="S2" s="762"/>
    </row>
    <row r="3" ht="12.75">
      <c r="A3" s="1" t="s">
        <v>163</v>
      </c>
    </row>
    <row r="4" ht="12.75">
      <c r="A4" s="1"/>
    </row>
    <row r="5" ht="13.5" thickBot="1">
      <c r="A5" s="1" t="s">
        <v>164</v>
      </c>
    </row>
    <row r="6" spans="1:23" s="7" customFormat="1" ht="35.25" thickBot="1">
      <c r="A6" s="3" t="s">
        <v>49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5" t="s">
        <v>12</v>
      </c>
      <c r="O6" s="6" t="s">
        <v>13</v>
      </c>
      <c r="P6" s="493"/>
      <c r="Q6" s="493"/>
      <c r="R6" s="494"/>
      <c r="S6" s="494"/>
      <c r="T6" s="494"/>
      <c r="U6" s="494"/>
      <c r="V6" s="494"/>
      <c r="W6" s="494"/>
    </row>
    <row r="7" spans="1:23" s="168" customFormat="1" ht="12" customHeight="1">
      <c r="A7" s="162">
        <v>1</v>
      </c>
      <c r="B7" s="163">
        <v>70</v>
      </c>
      <c r="C7" s="163" t="s">
        <v>124</v>
      </c>
      <c r="D7" s="164" t="s">
        <v>19</v>
      </c>
      <c r="E7" s="164" t="s">
        <v>15</v>
      </c>
      <c r="F7" s="164" t="s">
        <v>20</v>
      </c>
      <c r="G7" s="164" t="s">
        <v>310</v>
      </c>
      <c r="H7" s="164" t="s">
        <v>16</v>
      </c>
      <c r="I7" s="164">
        <v>1982</v>
      </c>
      <c r="J7" s="164" t="s">
        <v>21</v>
      </c>
      <c r="K7" s="164" t="s">
        <v>18</v>
      </c>
      <c r="L7" s="164">
        <v>10</v>
      </c>
      <c r="M7" s="165">
        <v>0.027395833333333338</v>
      </c>
      <c r="N7" s="166">
        <v>0.002739583333333334</v>
      </c>
      <c r="O7" s="167">
        <v>1</v>
      </c>
      <c r="P7" s="176"/>
      <c r="Q7" s="176"/>
      <c r="R7" s="176"/>
      <c r="S7" s="176"/>
      <c r="T7" s="176"/>
      <c r="U7" s="176"/>
      <c r="V7" s="176"/>
      <c r="W7" s="176"/>
    </row>
    <row r="8" spans="1:23" s="168" customFormat="1" ht="12" customHeight="1">
      <c r="A8" s="169">
        <v>2</v>
      </c>
      <c r="B8" s="170">
        <v>1</v>
      </c>
      <c r="C8" s="170" t="s">
        <v>14</v>
      </c>
      <c r="D8" s="171" t="s">
        <v>131</v>
      </c>
      <c r="E8" s="171" t="s">
        <v>15</v>
      </c>
      <c r="F8" s="171" t="s">
        <v>132</v>
      </c>
      <c r="G8" s="171" t="s">
        <v>160</v>
      </c>
      <c r="H8" s="171" t="s">
        <v>16</v>
      </c>
      <c r="I8" s="171">
        <v>1984</v>
      </c>
      <c r="J8" s="171" t="s">
        <v>21</v>
      </c>
      <c r="K8" s="171" t="s">
        <v>18</v>
      </c>
      <c r="L8" s="171">
        <v>10</v>
      </c>
      <c r="M8" s="172">
        <v>0.027465277777777772</v>
      </c>
      <c r="N8" s="173">
        <v>0.0027465277777777774</v>
      </c>
      <c r="O8" s="174">
        <v>2</v>
      </c>
      <c r="P8" s="176"/>
      <c r="Q8" s="176"/>
      <c r="R8" s="176"/>
      <c r="S8" s="176"/>
      <c r="T8" s="176"/>
      <c r="U8" s="176"/>
      <c r="V8" s="176"/>
      <c r="W8" s="176"/>
    </row>
    <row r="9" spans="1:23" s="168" customFormat="1" ht="12" customHeight="1">
      <c r="A9" s="169">
        <v>3</v>
      </c>
      <c r="B9" s="170">
        <v>67</v>
      </c>
      <c r="C9" s="170" t="s">
        <v>25</v>
      </c>
      <c r="D9" s="171" t="s">
        <v>48</v>
      </c>
      <c r="E9" s="171" t="s">
        <v>15</v>
      </c>
      <c r="F9" s="171" t="s">
        <v>15</v>
      </c>
      <c r="G9" s="171" t="s">
        <v>217</v>
      </c>
      <c r="H9" s="171" t="s">
        <v>16</v>
      </c>
      <c r="I9" s="171">
        <v>1982</v>
      </c>
      <c r="J9" s="171" t="s">
        <v>21</v>
      </c>
      <c r="K9" s="171" t="s">
        <v>18</v>
      </c>
      <c r="L9" s="171">
        <v>10</v>
      </c>
      <c r="M9" s="172">
        <v>0.027939814814814817</v>
      </c>
      <c r="N9" s="173">
        <v>0.0027939814814814815</v>
      </c>
      <c r="O9" s="174">
        <v>3</v>
      </c>
      <c r="P9" s="176"/>
      <c r="Q9" s="176"/>
      <c r="R9" s="176"/>
      <c r="S9" s="176"/>
      <c r="T9" s="176"/>
      <c r="U9" s="176"/>
      <c r="V9" s="176"/>
      <c r="W9" s="176"/>
    </row>
    <row r="10" spans="1:23" s="168" customFormat="1" ht="12" customHeight="1">
      <c r="A10" s="169">
        <v>4</v>
      </c>
      <c r="B10" s="170">
        <v>46</v>
      </c>
      <c r="C10" s="170" t="s">
        <v>14</v>
      </c>
      <c r="D10" s="171" t="s">
        <v>22</v>
      </c>
      <c r="E10" s="171" t="s">
        <v>15</v>
      </c>
      <c r="F10" s="171" t="s">
        <v>23</v>
      </c>
      <c r="G10" s="171" t="s">
        <v>312</v>
      </c>
      <c r="H10" s="171" t="s">
        <v>16</v>
      </c>
      <c r="I10" s="171">
        <v>1972</v>
      </c>
      <c r="J10" s="171" t="s">
        <v>24</v>
      </c>
      <c r="K10" s="171" t="s">
        <v>18</v>
      </c>
      <c r="L10" s="171">
        <v>10</v>
      </c>
      <c r="M10" s="172">
        <v>0.028125</v>
      </c>
      <c r="N10" s="173">
        <v>0.0028125</v>
      </c>
      <c r="O10" s="174">
        <v>1</v>
      </c>
      <c r="P10" s="176"/>
      <c r="Q10" s="176"/>
      <c r="R10" s="176"/>
      <c r="S10" s="176"/>
      <c r="T10" s="176"/>
      <c r="U10" s="176"/>
      <c r="V10" s="176"/>
      <c r="W10" s="176"/>
    </row>
    <row r="11" spans="1:23" s="175" customFormat="1" ht="9.75" customHeight="1">
      <c r="A11" s="169">
        <v>5</v>
      </c>
      <c r="B11" s="170">
        <v>62</v>
      </c>
      <c r="C11" s="170" t="s">
        <v>134</v>
      </c>
      <c r="D11" s="171" t="s">
        <v>135</v>
      </c>
      <c r="E11" s="171" t="s">
        <v>15</v>
      </c>
      <c r="F11" s="171" t="s">
        <v>15</v>
      </c>
      <c r="G11" s="171" t="s">
        <v>311</v>
      </c>
      <c r="H11" s="171" t="s">
        <v>16</v>
      </c>
      <c r="I11" s="171">
        <v>1999</v>
      </c>
      <c r="J11" s="171" t="s">
        <v>17</v>
      </c>
      <c r="K11" s="171" t="s">
        <v>18</v>
      </c>
      <c r="L11" s="171">
        <v>10</v>
      </c>
      <c r="M11" s="172">
        <v>0.02872685185185185</v>
      </c>
      <c r="N11" s="173">
        <v>0.002872685185185185</v>
      </c>
      <c r="O11" s="174">
        <v>1</v>
      </c>
      <c r="P11" s="176"/>
      <c r="Q11" s="176"/>
      <c r="R11" s="176"/>
      <c r="S11" s="176"/>
      <c r="T11" s="176"/>
      <c r="U11" s="176"/>
      <c r="V11" s="176"/>
      <c r="W11" s="176"/>
    </row>
    <row r="12" spans="1:23" s="168" customFormat="1" ht="12" customHeight="1">
      <c r="A12" s="169">
        <v>6</v>
      </c>
      <c r="B12" s="170">
        <v>69</v>
      </c>
      <c r="C12" s="170" t="s">
        <v>86</v>
      </c>
      <c r="D12" s="171" t="s">
        <v>129</v>
      </c>
      <c r="E12" s="171" t="s">
        <v>15</v>
      </c>
      <c r="F12" s="171" t="s">
        <v>130</v>
      </c>
      <c r="G12" s="171" t="s">
        <v>130</v>
      </c>
      <c r="H12" s="171" t="s">
        <v>16</v>
      </c>
      <c r="I12" s="171">
        <v>1972</v>
      </c>
      <c r="J12" s="171" t="s">
        <v>24</v>
      </c>
      <c r="K12" s="171" t="s">
        <v>18</v>
      </c>
      <c r="L12" s="171">
        <v>10</v>
      </c>
      <c r="M12" s="172">
        <v>0.02935185185185185</v>
      </c>
      <c r="N12" s="173">
        <v>0.002935185185185185</v>
      </c>
      <c r="O12" s="174">
        <v>2</v>
      </c>
      <c r="P12" s="176"/>
      <c r="Q12" s="176"/>
      <c r="R12" s="176"/>
      <c r="S12" s="176"/>
      <c r="T12" s="176"/>
      <c r="U12" s="176"/>
      <c r="V12" s="176"/>
      <c r="W12" s="176"/>
    </row>
    <row r="13" spans="1:15" s="176" customFormat="1" ht="12" customHeight="1">
      <c r="A13" s="169">
        <v>7</v>
      </c>
      <c r="B13" s="170">
        <v>24</v>
      </c>
      <c r="C13" s="170" t="s">
        <v>136</v>
      </c>
      <c r="D13" s="171" t="s">
        <v>137</v>
      </c>
      <c r="E13" s="171" t="s">
        <v>15</v>
      </c>
      <c r="F13" s="171" t="s">
        <v>15</v>
      </c>
      <c r="G13" s="171" t="s">
        <v>15</v>
      </c>
      <c r="H13" s="171" t="s">
        <v>16</v>
      </c>
      <c r="I13" s="171">
        <v>1991</v>
      </c>
      <c r="J13" s="171" t="s">
        <v>17</v>
      </c>
      <c r="K13" s="171" t="s">
        <v>18</v>
      </c>
      <c r="L13" s="171">
        <v>10</v>
      </c>
      <c r="M13" s="172">
        <v>0.029583333333333336</v>
      </c>
      <c r="N13" s="173">
        <v>0.0029583333333333336</v>
      </c>
      <c r="O13" s="174">
        <v>2</v>
      </c>
    </row>
    <row r="14" spans="1:23" s="168" customFormat="1" ht="12" customHeight="1">
      <c r="A14" s="169">
        <v>8</v>
      </c>
      <c r="B14" s="170">
        <v>48</v>
      </c>
      <c r="C14" s="170" t="s">
        <v>25</v>
      </c>
      <c r="D14" s="171" t="s">
        <v>126</v>
      </c>
      <c r="E14" s="171" t="s">
        <v>15</v>
      </c>
      <c r="F14" s="171" t="s">
        <v>127</v>
      </c>
      <c r="G14" s="171" t="s">
        <v>312</v>
      </c>
      <c r="H14" s="171" t="s">
        <v>16</v>
      </c>
      <c r="I14" s="171">
        <v>1981</v>
      </c>
      <c r="J14" s="171" t="s">
        <v>21</v>
      </c>
      <c r="K14" s="171" t="s">
        <v>18</v>
      </c>
      <c r="L14" s="171">
        <v>10</v>
      </c>
      <c r="M14" s="172">
        <v>0.030428240740740742</v>
      </c>
      <c r="N14" s="173">
        <v>0.003042824074074074</v>
      </c>
      <c r="O14" s="174">
        <v>4</v>
      </c>
      <c r="P14" s="176"/>
      <c r="Q14" s="176"/>
      <c r="R14" s="176"/>
      <c r="S14" s="176"/>
      <c r="T14" s="176"/>
      <c r="U14" s="176"/>
      <c r="V14" s="176"/>
      <c r="W14" s="176"/>
    </row>
    <row r="15" spans="1:19" ht="12.75">
      <c r="A15" s="169">
        <v>9</v>
      </c>
      <c r="B15" s="491">
        <v>28</v>
      </c>
      <c r="C15" s="491" t="s">
        <v>196</v>
      </c>
      <c r="D15" s="492" t="s">
        <v>314</v>
      </c>
      <c r="E15" s="492" t="s">
        <v>15</v>
      </c>
      <c r="F15" s="492" t="s">
        <v>315</v>
      </c>
      <c r="G15" s="492" t="s">
        <v>217</v>
      </c>
      <c r="H15" s="492" t="s">
        <v>16</v>
      </c>
      <c r="I15" s="492">
        <v>1973</v>
      </c>
      <c r="J15" s="492" t="s">
        <v>24</v>
      </c>
      <c r="K15" s="171" t="s">
        <v>18</v>
      </c>
      <c r="L15" s="171">
        <v>10</v>
      </c>
      <c r="M15" s="172">
        <v>0.030868055555555555</v>
      </c>
      <c r="N15" s="173">
        <v>0.0030868055555555553</v>
      </c>
      <c r="O15" s="174">
        <v>3</v>
      </c>
      <c r="P15" s="176"/>
      <c r="Q15" s="176"/>
      <c r="S15" s="176"/>
    </row>
    <row r="16" spans="1:23" s="168" customFormat="1" ht="12" customHeight="1">
      <c r="A16" s="169">
        <v>10</v>
      </c>
      <c r="B16" s="170">
        <v>73</v>
      </c>
      <c r="C16" s="170" t="s">
        <v>35</v>
      </c>
      <c r="D16" s="171" t="s">
        <v>316</v>
      </c>
      <c r="E16" s="171" t="s">
        <v>15</v>
      </c>
      <c r="F16" s="171" t="s">
        <v>26</v>
      </c>
      <c r="G16" s="171" t="s">
        <v>166</v>
      </c>
      <c r="H16" s="171" t="s">
        <v>16</v>
      </c>
      <c r="I16" s="171">
        <v>1976</v>
      </c>
      <c r="J16" s="171" t="s">
        <v>24</v>
      </c>
      <c r="K16" s="171" t="s">
        <v>18</v>
      </c>
      <c r="L16" s="171">
        <v>10</v>
      </c>
      <c r="M16" s="172">
        <v>0.031435185185185184</v>
      </c>
      <c r="N16" s="173">
        <v>0.0031435185185185186</v>
      </c>
      <c r="O16" s="174">
        <v>4</v>
      </c>
      <c r="P16" s="176"/>
      <c r="Q16" s="176"/>
      <c r="R16" s="176"/>
      <c r="S16" s="176"/>
      <c r="T16" s="176"/>
      <c r="U16" s="176"/>
      <c r="V16" s="176"/>
      <c r="W16" s="176"/>
    </row>
    <row r="17" spans="1:23" s="168" customFormat="1" ht="12" customHeight="1">
      <c r="A17" s="169">
        <v>11</v>
      </c>
      <c r="B17" s="170">
        <v>64</v>
      </c>
      <c r="C17" s="170" t="s">
        <v>202</v>
      </c>
      <c r="D17" s="171" t="s">
        <v>317</v>
      </c>
      <c r="E17" s="171" t="s">
        <v>15</v>
      </c>
      <c r="F17" s="171" t="s">
        <v>130</v>
      </c>
      <c r="G17" s="171" t="s">
        <v>130</v>
      </c>
      <c r="H17" s="171" t="s">
        <v>16</v>
      </c>
      <c r="I17" s="171">
        <v>1977</v>
      </c>
      <c r="J17" s="171" t="s">
        <v>24</v>
      </c>
      <c r="K17" s="171" t="s">
        <v>18</v>
      </c>
      <c r="L17" s="171">
        <v>10</v>
      </c>
      <c r="M17" s="172">
        <v>0.03181712962962963</v>
      </c>
      <c r="N17" s="173">
        <v>0.0031817129629629634</v>
      </c>
      <c r="O17" s="174">
        <v>5</v>
      </c>
      <c r="P17" s="176"/>
      <c r="Q17" s="176"/>
      <c r="R17" s="176"/>
      <c r="S17" s="176"/>
      <c r="T17" s="176"/>
      <c r="U17" s="176"/>
      <c r="V17" s="176"/>
      <c r="W17" s="176"/>
    </row>
    <row r="18" spans="1:23" s="168" customFormat="1" ht="12" customHeight="1">
      <c r="A18" s="169">
        <v>12</v>
      </c>
      <c r="B18" s="170">
        <v>5</v>
      </c>
      <c r="C18" s="170" t="s">
        <v>25</v>
      </c>
      <c r="D18" s="171" t="s">
        <v>174</v>
      </c>
      <c r="E18" s="171" t="s">
        <v>15</v>
      </c>
      <c r="F18" s="171" t="s">
        <v>130</v>
      </c>
      <c r="G18" s="171" t="s">
        <v>212</v>
      </c>
      <c r="H18" s="171" t="s">
        <v>16</v>
      </c>
      <c r="I18" s="171">
        <v>1977</v>
      </c>
      <c r="J18" s="171" t="s">
        <v>24</v>
      </c>
      <c r="K18" s="171" t="s">
        <v>18</v>
      </c>
      <c r="L18" s="171">
        <v>10</v>
      </c>
      <c r="M18" s="172">
        <v>0.032129629629629626</v>
      </c>
      <c r="N18" s="173">
        <v>0.0032129629629629626</v>
      </c>
      <c r="O18" s="174">
        <v>6</v>
      </c>
      <c r="P18" s="176"/>
      <c r="Q18" s="176"/>
      <c r="R18" s="176"/>
      <c r="S18" s="176"/>
      <c r="T18" s="176"/>
      <c r="U18" s="176"/>
      <c r="V18" s="176"/>
      <c r="W18" s="176"/>
    </row>
    <row r="19" spans="1:23" s="168" customFormat="1" ht="12" customHeight="1">
      <c r="A19" s="169">
        <v>13</v>
      </c>
      <c r="B19" s="170">
        <v>39</v>
      </c>
      <c r="C19" s="170" t="s">
        <v>202</v>
      </c>
      <c r="D19" s="171" t="s">
        <v>318</v>
      </c>
      <c r="E19" s="171" t="s">
        <v>15</v>
      </c>
      <c r="F19" s="171" t="s">
        <v>15</v>
      </c>
      <c r="G19" s="171" t="s">
        <v>15</v>
      </c>
      <c r="H19" s="171" t="s">
        <v>16</v>
      </c>
      <c r="I19" s="171">
        <v>1978</v>
      </c>
      <c r="J19" s="171" t="s">
        <v>21</v>
      </c>
      <c r="K19" s="171" t="s">
        <v>18</v>
      </c>
      <c r="L19" s="171">
        <v>10</v>
      </c>
      <c r="M19" s="172">
        <v>0.03221064814814815</v>
      </c>
      <c r="N19" s="173">
        <v>0.0032210648148148146</v>
      </c>
      <c r="O19" s="174">
        <v>5</v>
      </c>
      <c r="P19" s="176"/>
      <c r="Q19" s="176"/>
      <c r="R19" s="176"/>
      <c r="S19" s="176"/>
      <c r="T19" s="176"/>
      <c r="U19" s="176"/>
      <c r="V19" s="176"/>
      <c r="W19" s="176"/>
    </row>
    <row r="20" spans="1:23" s="168" customFormat="1" ht="12" customHeight="1">
      <c r="A20" s="169">
        <v>14</v>
      </c>
      <c r="B20" s="170">
        <v>34</v>
      </c>
      <c r="C20" s="170" t="s">
        <v>202</v>
      </c>
      <c r="D20" s="171" t="s">
        <v>209</v>
      </c>
      <c r="E20" s="171" t="s">
        <v>15</v>
      </c>
      <c r="F20" s="171" t="s">
        <v>210</v>
      </c>
      <c r="G20" s="171" t="s">
        <v>178</v>
      </c>
      <c r="H20" s="171" t="s">
        <v>16</v>
      </c>
      <c r="I20" s="171">
        <v>1968</v>
      </c>
      <c r="J20" s="171" t="s">
        <v>24</v>
      </c>
      <c r="K20" s="171" t="s">
        <v>18</v>
      </c>
      <c r="L20" s="171">
        <v>10</v>
      </c>
      <c r="M20" s="172">
        <v>0.03273148148148148</v>
      </c>
      <c r="N20" s="173">
        <v>0.003273148148148148</v>
      </c>
      <c r="O20" s="174">
        <v>7</v>
      </c>
      <c r="P20" s="176"/>
      <c r="Q20" s="176"/>
      <c r="R20" s="176"/>
      <c r="S20" s="176"/>
      <c r="T20" s="176"/>
      <c r="U20" s="176"/>
      <c r="V20" s="176"/>
      <c r="W20" s="176"/>
    </row>
    <row r="21" spans="1:23" s="168" customFormat="1" ht="12" customHeight="1">
      <c r="A21" s="169">
        <v>15</v>
      </c>
      <c r="B21" s="170">
        <v>49</v>
      </c>
      <c r="C21" s="170" t="s">
        <v>172</v>
      </c>
      <c r="D21" s="171" t="s">
        <v>156</v>
      </c>
      <c r="E21" s="171" t="s">
        <v>15</v>
      </c>
      <c r="F21" s="171" t="s">
        <v>275</v>
      </c>
      <c r="G21" s="171" t="s">
        <v>275</v>
      </c>
      <c r="H21" s="171" t="s">
        <v>16</v>
      </c>
      <c r="I21" s="171">
        <v>1970</v>
      </c>
      <c r="J21" s="171" t="s">
        <v>24</v>
      </c>
      <c r="K21" s="171" t="s">
        <v>18</v>
      </c>
      <c r="L21" s="171">
        <v>10</v>
      </c>
      <c r="M21" s="172">
        <v>0.032962962962962965</v>
      </c>
      <c r="N21" s="173">
        <v>0.0032962962962962963</v>
      </c>
      <c r="O21" s="174">
        <v>8</v>
      </c>
      <c r="P21" s="176"/>
      <c r="Q21" s="176"/>
      <c r="R21" s="176"/>
      <c r="S21" s="176"/>
      <c r="T21" s="176"/>
      <c r="U21" s="176"/>
      <c r="V21" s="176"/>
      <c r="W21" s="176"/>
    </row>
    <row r="22" spans="1:23" s="168" customFormat="1" ht="12" customHeight="1">
      <c r="A22" s="169">
        <v>16</v>
      </c>
      <c r="B22" s="170">
        <v>27</v>
      </c>
      <c r="C22" s="170" t="s">
        <v>33</v>
      </c>
      <c r="D22" s="171" t="s">
        <v>34</v>
      </c>
      <c r="E22" s="171" t="s">
        <v>15</v>
      </c>
      <c r="F22" s="171" t="s">
        <v>26</v>
      </c>
      <c r="G22" s="171" t="s">
        <v>217</v>
      </c>
      <c r="H22" s="171" t="s">
        <v>16</v>
      </c>
      <c r="I22" s="171">
        <v>1958</v>
      </c>
      <c r="J22" s="171" t="s">
        <v>27</v>
      </c>
      <c r="K22" s="171" t="s">
        <v>18</v>
      </c>
      <c r="L22" s="171">
        <v>10</v>
      </c>
      <c r="M22" s="172">
        <v>0.03326388888888889</v>
      </c>
      <c r="N22" s="173">
        <v>0.003326388888888889</v>
      </c>
      <c r="O22" s="174">
        <v>1</v>
      </c>
      <c r="P22" s="176"/>
      <c r="Q22" s="176"/>
      <c r="R22" s="176"/>
      <c r="S22" s="176"/>
      <c r="T22" s="176"/>
      <c r="U22" s="176"/>
      <c r="V22" s="176"/>
      <c r="W22" s="176"/>
    </row>
    <row r="23" spans="1:23" s="168" customFormat="1" ht="12" customHeight="1">
      <c r="A23" s="169">
        <v>17</v>
      </c>
      <c r="B23" s="170">
        <v>33</v>
      </c>
      <c r="C23" s="170" t="s">
        <v>124</v>
      </c>
      <c r="D23" s="171" t="s">
        <v>319</v>
      </c>
      <c r="E23" s="171" t="s">
        <v>15</v>
      </c>
      <c r="F23" s="171" t="s">
        <v>26</v>
      </c>
      <c r="G23" s="171" t="s">
        <v>217</v>
      </c>
      <c r="H23" s="171" t="s">
        <v>16</v>
      </c>
      <c r="I23" s="171">
        <v>1985</v>
      </c>
      <c r="J23" s="171" t="s">
        <v>21</v>
      </c>
      <c r="K23" s="171" t="s">
        <v>18</v>
      </c>
      <c r="L23" s="171">
        <v>10</v>
      </c>
      <c r="M23" s="172">
        <v>0.03332175925925926</v>
      </c>
      <c r="N23" s="173">
        <v>0.003332175925925926</v>
      </c>
      <c r="O23" s="174">
        <v>6</v>
      </c>
      <c r="P23" s="176"/>
      <c r="Q23" s="176"/>
      <c r="R23" s="176"/>
      <c r="S23" s="176"/>
      <c r="T23" s="176"/>
      <c r="U23" s="176"/>
      <c r="V23" s="176"/>
      <c r="W23" s="176"/>
    </row>
    <row r="24" spans="1:23" s="168" customFormat="1" ht="12" customHeight="1">
      <c r="A24" s="169">
        <v>18</v>
      </c>
      <c r="B24" s="170">
        <v>32</v>
      </c>
      <c r="C24" s="170" t="s">
        <v>173</v>
      </c>
      <c r="D24" s="171" t="s">
        <v>183</v>
      </c>
      <c r="E24" s="171" t="s">
        <v>15</v>
      </c>
      <c r="F24" s="171" t="s">
        <v>130</v>
      </c>
      <c r="G24" s="171" t="s">
        <v>130</v>
      </c>
      <c r="H24" s="171" t="s">
        <v>16</v>
      </c>
      <c r="I24" s="171">
        <v>1961</v>
      </c>
      <c r="J24" s="171" t="s">
        <v>27</v>
      </c>
      <c r="K24" s="171" t="s">
        <v>18</v>
      </c>
      <c r="L24" s="171">
        <v>10</v>
      </c>
      <c r="M24" s="172">
        <v>0.03339120370370371</v>
      </c>
      <c r="N24" s="173">
        <v>0.0033391203703703708</v>
      </c>
      <c r="O24" s="174">
        <v>2</v>
      </c>
      <c r="P24" s="176"/>
      <c r="Q24" s="176"/>
      <c r="R24" s="176"/>
      <c r="S24" s="176"/>
      <c r="T24" s="176"/>
      <c r="U24" s="176"/>
      <c r="V24" s="176"/>
      <c r="W24" s="176"/>
    </row>
    <row r="25" spans="1:19" ht="12.75">
      <c r="A25" s="169">
        <v>19</v>
      </c>
      <c r="B25" s="491">
        <v>50</v>
      </c>
      <c r="C25" s="491" t="s">
        <v>320</v>
      </c>
      <c r="D25" s="492" t="s">
        <v>321</v>
      </c>
      <c r="E25" s="492" t="s">
        <v>15</v>
      </c>
      <c r="F25" s="492" t="s">
        <v>15</v>
      </c>
      <c r="G25" s="492" t="s">
        <v>15</v>
      </c>
      <c r="H25" s="492" t="s">
        <v>16</v>
      </c>
      <c r="I25" s="492">
        <v>1987</v>
      </c>
      <c r="J25" s="492" t="s">
        <v>21</v>
      </c>
      <c r="K25" s="492" t="s">
        <v>18</v>
      </c>
      <c r="L25" s="492">
        <v>10</v>
      </c>
      <c r="M25" s="172">
        <v>0.03351851851851852</v>
      </c>
      <c r="N25" s="173">
        <v>0.0033518518518518515</v>
      </c>
      <c r="O25" s="174">
        <v>7</v>
      </c>
      <c r="P25" s="176"/>
      <c r="Q25" s="176"/>
      <c r="S25" s="176"/>
    </row>
    <row r="26" spans="1:23" s="168" customFormat="1" ht="12" customHeight="1">
      <c r="A26" s="169">
        <v>20</v>
      </c>
      <c r="B26" s="170">
        <v>38</v>
      </c>
      <c r="C26" s="170" t="s">
        <v>172</v>
      </c>
      <c r="D26" s="171" t="s">
        <v>297</v>
      </c>
      <c r="E26" s="171" t="s">
        <v>15</v>
      </c>
      <c r="F26" s="171" t="s">
        <v>298</v>
      </c>
      <c r="G26" s="171" t="s">
        <v>322</v>
      </c>
      <c r="H26" s="171" t="s">
        <v>16</v>
      </c>
      <c r="I26" s="171">
        <v>1980</v>
      </c>
      <c r="J26" s="171" t="s">
        <v>21</v>
      </c>
      <c r="K26" s="171" t="s">
        <v>18</v>
      </c>
      <c r="L26" s="171">
        <v>10</v>
      </c>
      <c r="M26" s="172">
        <v>0.03359953703703704</v>
      </c>
      <c r="N26" s="173">
        <v>0.003359953703703704</v>
      </c>
      <c r="O26" s="174">
        <v>8</v>
      </c>
      <c r="P26" s="176"/>
      <c r="Q26" s="176"/>
      <c r="R26" s="176"/>
      <c r="S26" s="176"/>
      <c r="T26" s="176"/>
      <c r="U26" s="176"/>
      <c r="V26" s="176"/>
      <c r="W26" s="176"/>
    </row>
    <row r="27" spans="1:23" s="238" customFormat="1" ht="12" customHeight="1">
      <c r="A27" s="237">
        <v>1</v>
      </c>
      <c r="B27" s="236">
        <v>59</v>
      </c>
      <c r="C27" s="236" t="s">
        <v>51</v>
      </c>
      <c r="D27" s="232" t="s">
        <v>139</v>
      </c>
      <c r="E27" s="232" t="s">
        <v>15</v>
      </c>
      <c r="F27" s="232" t="s">
        <v>128</v>
      </c>
      <c r="G27" s="232" t="s">
        <v>128</v>
      </c>
      <c r="H27" s="232" t="s">
        <v>36</v>
      </c>
      <c r="I27" s="232">
        <v>1976</v>
      </c>
      <c r="J27" s="232" t="s">
        <v>41</v>
      </c>
      <c r="K27" s="232" t="s">
        <v>18</v>
      </c>
      <c r="L27" s="232">
        <v>10</v>
      </c>
      <c r="M27" s="233">
        <v>0.03364583333333333</v>
      </c>
      <c r="N27" s="234">
        <v>0.003364583333333333</v>
      </c>
      <c r="O27" s="235">
        <v>1</v>
      </c>
      <c r="P27" s="240"/>
      <c r="Q27" s="240"/>
      <c r="R27" s="240"/>
      <c r="S27" s="240"/>
      <c r="T27" s="240"/>
      <c r="U27" s="240"/>
      <c r="V27" s="240"/>
      <c r="W27" s="240"/>
    </row>
    <row r="28" spans="1:23" s="168" customFormat="1" ht="12" customHeight="1">
      <c r="A28" s="169">
        <v>21</v>
      </c>
      <c r="B28" s="170">
        <v>54</v>
      </c>
      <c r="C28" s="170" t="s">
        <v>28</v>
      </c>
      <c r="D28" s="171" t="s">
        <v>29</v>
      </c>
      <c r="E28" s="171" t="s">
        <v>15</v>
      </c>
      <c r="F28" s="171" t="s">
        <v>30</v>
      </c>
      <c r="G28" s="171" t="s">
        <v>171</v>
      </c>
      <c r="H28" s="171" t="s">
        <v>16</v>
      </c>
      <c r="I28" s="171">
        <v>1974</v>
      </c>
      <c r="J28" s="171" t="s">
        <v>24</v>
      </c>
      <c r="K28" s="171" t="s">
        <v>18</v>
      </c>
      <c r="L28" s="171">
        <v>10</v>
      </c>
      <c r="M28" s="172">
        <v>0.03365740740740741</v>
      </c>
      <c r="N28" s="173">
        <v>0.0033657407407407408</v>
      </c>
      <c r="O28" s="174">
        <v>9</v>
      </c>
      <c r="P28" s="176"/>
      <c r="Q28" s="176"/>
      <c r="R28" s="176"/>
      <c r="S28" s="176"/>
      <c r="T28" s="176"/>
      <c r="U28" s="176"/>
      <c r="V28" s="176"/>
      <c r="W28" s="176"/>
    </row>
    <row r="29" spans="1:23" s="168" customFormat="1" ht="12" customHeight="1">
      <c r="A29" s="169">
        <v>22</v>
      </c>
      <c r="B29" s="170">
        <v>57</v>
      </c>
      <c r="C29" s="170" t="s">
        <v>25</v>
      </c>
      <c r="D29" s="171" t="s">
        <v>323</v>
      </c>
      <c r="E29" s="171" t="s">
        <v>15</v>
      </c>
      <c r="F29" s="171" t="s">
        <v>128</v>
      </c>
      <c r="G29" s="171" t="s">
        <v>195</v>
      </c>
      <c r="H29" s="171" t="s">
        <v>16</v>
      </c>
      <c r="I29" s="171">
        <v>1979</v>
      </c>
      <c r="J29" s="171" t="s">
        <v>21</v>
      </c>
      <c r="K29" s="171" t="s">
        <v>18</v>
      </c>
      <c r="L29" s="171">
        <v>10</v>
      </c>
      <c r="M29" s="172">
        <v>0.03365740740740741</v>
      </c>
      <c r="N29" s="173">
        <v>0.0033657407407407408</v>
      </c>
      <c r="O29" s="174">
        <v>9</v>
      </c>
      <c r="P29" s="176"/>
      <c r="Q29" s="176"/>
      <c r="R29" s="176"/>
      <c r="S29" s="176"/>
      <c r="T29" s="176"/>
      <c r="U29" s="176"/>
      <c r="V29" s="176"/>
      <c r="W29" s="176"/>
    </row>
    <row r="30" spans="1:23" s="168" customFormat="1" ht="12" customHeight="1">
      <c r="A30" s="169">
        <v>23</v>
      </c>
      <c r="B30" s="170">
        <v>61</v>
      </c>
      <c r="C30" s="170" t="s">
        <v>25</v>
      </c>
      <c r="D30" s="171" t="s">
        <v>50</v>
      </c>
      <c r="E30" s="171" t="s">
        <v>15</v>
      </c>
      <c r="F30" s="171" t="s">
        <v>128</v>
      </c>
      <c r="G30" s="171" t="s">
        <v>195</v>
      </c>
      <c r="H30" s="171" t="s">
        <v>16</v>
      </c>
      <c r="I30" s="171">
        <v>1972</v>
      </c>
      <c r="J30" s="171" t="s">
        <v>24</v>
      </c>
      <c r="K30" s="171" t="s">
        <v>18</v>
      </c>
      <c r="L30" s="171">
        <v>10</v>
      </c>
      <c r="M30" s="172">
        <v>0.03365740740740741</v>
      </c>
      <c r="N30" s="173">
        <v>0.0033657407407407408</v>
      </c>
      <c r="O30" s="174">
        <v>10</v>
      </c>
      <c r="P30" s="176"/>
      <c r="Q30" s="176"/>
      <c r="R30" s="176"/>
      <c r="S30" s="176"/>
      <c r="T30" s="176"/>
      <c r="U30" s="176"/>
      <c r="V30" s="176"/>
      <c r="W30" s="176"/>
    </row>
    <row r="31" spans="1:23" s="238" customFormat="1" ht="12" customHeight="1">
      <c r="A31" s="237">
        <v>2</v>
      </c>
      <c r="B31" s="236">
        <v>72</v>
      </c>
      <c r="C31" s="236" t="s">
        <v>324</v>
      </c>
      <c r="D31" s="232" t="s">
        <v>316</v>
      </c>
      <c r="E31" s="232" t="s">
        <v>15</v>
      </c>
      <c r="F31" s="232" t="s">
        <v>26</v>
      </c>
      <c r="G31" s="232" t="s">
        <v>166</v>
      </c>
      <c r="H31" s="232" t="s">
        <v>36</v>
      </c>
      <c r="I31" s="232">
        <v>1977</v>
      </c>
      <c r="J31" s="232" t="s">
        <v>41</v>
      </c>
      <c r="K31" s="232" t="s">
        <v>18</v>
      </c>
      <c r="L31" s="232">
        <v>10</v>
      </c>
      <c r="M31" s="233">
        <v>0.034722222222222224</v>
      </c>
      <c r="N31" s="234">
        <v>0.0034722222222222225</v>
      </c>
      <c r="O31" s="235">
        <v>2</v>
      </c>
      <c r="P31" s="240"/>
      <c r="Q31" s="240"/>
      <c r="R31" s="240"/>
      <c r="S31" s="240"/>
      <c r="T31" s="240"/>
      <c r="U31" s="240"/>
      <c r="V31" s="240"/>
      <c r="W31" s="240"/>
    </row>
    <row r="32" spans="1:23" s="168" customFormat="1" ht="12" customHeight="1">
      <c r="A32" s="169">
        <v>24</v>
      </c>
      <c r="B32" s="170">
        <v>55</v>
      </c>
      <c r="C32" s="170" t="s">
        <v>124</v>
      </c>
      <c r="D32" s="171" t="s">
        <v>223</v>
      </c>
      <c r="E32" s="171" t="s">
        <v>15</v>
      </c>
      <c r="F32" s="171" t="s">
        <v>224</v>
      </c>
      <c r="G32" s="171" t="s">
        <v>225</v>
      </c>
      <c r="H32" s="171" t="s">
        <v>16</v>
      </c>
      <c r="I32" s="171">
        <v>1965</v>
      </c>
      <c r="J32" s="171" t="s">
        <v>27</v>
      </c>
      <c r="K32" s="171" t="s">
        <v>18</v>
      </c>
      <c r="L32" s="171">
        <v>10</v>
      </c>
      <c r="M32" s="172">
        <v>0.035277777777777776</v>
      </c>
      <c r="N32" s="173">
        <v>0.0035277777777777777</v>
      </c>
      <c r="O32" s="174">
        <v>3</v>
      </c>
      <c r="P32" s="176"/>
      <c r="Q32" s="176"/>
      <c r="R32" s="176"/>
      <c r="S32" s="176"/>
      <c r="T32" s="176"/>
      <c r="U32" s="176"/>
      <c r="V32" s="176"/>
      <c r="W32" s="176"/>
    </row>
    <row r="33" spans="1:23" s="168" customFormat="1" ht="12" customHeight="1">
      <c r="A33" s="169">
        <v>25</v>
      </c>
      <c r="B33" s="170">
        <v>2</v>
      </c>
      <c r="C33" s="170" t="s">
        <v>85</v>
      </c>
      <c r="D33" s="171" t="s">
        <v>207</v>
      </c>
      <c r="E33" s="171" t="s">
        <v>15</v>
      </c>
      <c r="F33" s="171" t="s">
        <v>208</v>
      </c>
      <c r="G33" s="171" t="s">
        <v>166</v>
      </c>
      <c r="H33" s="171" t="s">
        <v>16</v>
      </c>
      <c r="I33" s="171">
        <v>1986</v>
      </c>
      <c r="J33" s="171" t="s">
        <v>21</v>
      </c>
      <c r="K33" s="171" t="s">
        <v>18</v>
      </c>
      <c r="L33" s="171">
        <v>10</v>
      </c>
      <c r="M33" s="172">
        <v>0.0353587962962963</v>
      </c>
      <c r="N33" s="173">
        <v>0.0035358796296296297</v>
      </c>
      <c r="O33" s="199">
        <v>10</v>
      </c>
      <c r="P33" s="176"/>
      <c r="Q33" s="176"/>
      <c r="R33" s="176"/>
      <c r="S33" s="176"/>
      <c r="T33" s="176"/>
      <c r="U33" s="176"/>
      <c r="V33" s="176"/>
      <c r="W33" s="176"/>
    </row>
    <row r="34" spans="1:23" s="634" customFormat="1" ht="12.75">
      <c r="A34" s="169">
        <v>26</v>
      </c>
      <c r="B34" s="635">
        <v>36</v>
      </c>
      <c r="C34" s="170" t="s">
        <v>87</v>
      </c>
      <c r="D34" s="171" t="s">
        <v>211</v>
      </c>
      <c r="E34" s="171" t="s">
        <v>15</v>
      </c>
      <c r="F34" s="171" t="s">
        <v>177</v>
      </c>
      <c r="G34" s="171" t="s">
        <v>178</v>
      </c>
      <c r="H34" s="171" t="s">
        <v>16</v>
      </c>
      <c r="I34" s="171">
        <v>1966</v>
      </c>
      <c r="J34" s="636" t="s">
        <v>27</v>
      </c>
      <c r="K34" s="171" t="s">
        <v>18</v>
      </c>
      <c r="L34" s="171">
        <v>10</v>
      </c>
      <c r="M34" s="172">
        <v>0.03546296296296297</v>
      </c>
      <c r="N34" s="173">
        <v>0.0035462962962962965</v>
      </c>
      <c r="O34" s="777">
        <v>4</v>
      </c>
      <c r="P34" s="113"/>
      <c r="Q34" s="113"/>
      <c r="R34" s="113"/>
      <c r="S34" s="113"/>
      <c r="T34" s="113"/>
      <c r="U34" s="113"/>
      <c r="V34" s="113"/>
      <c r="W34" s="113"/>
    </row>
    <row r="35" spans="1:23" s="168" customFormat="1" ht="12" customHeight="1">
      <c r="A35" s="169">
        <v>27</v>
      </c>
      <c r="B35" s="170">
        <v>43</v>
      </c>
      <c r="C35" s="170" t="s">
        <v>38</v>
      </c>
      <c r="D35" s="171" t="s">
        <v>325</v>
      </c>
      <c r="E35" s="171" t="s">
        <v>15</v>
      </c>
      <c r="F35" s="171" t="s">
        <v>170</v>
      </c>
      <c r="G35" s="171" t="s">
        <v>133</v>
      </c>
      <c r="H35" s="171" t="s">
        <v>16</v>
      </c>
      <c r="I35" s="171">
        <v>1971</v>
      </c>
      <c r="J35" s="171" t="s">
        <v>24</v>
      </c>
      <c r="K35" s="171" t="s">
        <v>18</v>
      </c>
      <c r="L35" s="171">
        <v>10</v>
      </c>
      <c r="M35" s="172">
        <v>0.035543981481481475</v>
      </c>
      <c r="N35" s="173">
        <v>0.0035543981481481477</v>
      </c>
      <c r="O35" s="174">
        <v>11</v>
      </c>
      <c r="P35" s="176"/>
      <c r="Q35" s="176"/>
      <c r="R35" s="176"/>
      <c r="S35" s="176"/>
      <c r="T35" s="176"/>
      <c r="U35" s="176"/>
      <c r="V35" s="176"/>
      <c r="W35" s="176"/>
    </row>
    <row r="36" spans="1:23" s="168" customFormat="1" ht="12" customHeight="1">
      <c r="A36" s="169">
        <v>28</v>
      </c>
      <c r="B36" s="170">
        <v>44</v>
      </c>
      <c r="C36" s="170" t="s">
        <v>279</v>
      </c>
      <c r="D36" s="171" t="s">
        <v>326</v>
      </c>
      <c r="E36" s="171" t="s">
        <v>15</v>
      </c>
      <c r="F36" s="171" t="s">
        <v>20</v>
      </c>
      <c r="G36" s="171" t="s">
        <v>327</v>
      </c>
      <c r="H36" s="171" t="s">
        <v>16</v>
      </c>
      <c r="I36" s="171">
        <v>1985</v>
      </c>
      <c r="J36" s="171" t="s">
        <v>21</v>
      </c>
      <c r="K36" s="171" t="s">
        <v>18</v>
      </c>
      <c r="L36" s="171">
        <v>10</v>
      </c>
      <c r="M36" s="172">
        <v>0.03577546296296296</v>
      </c>
      <c r="N36" s="173">
        <v>0.003577546296296296</v>
      </c>
      <c r="O36" s="174">
        <v>11</v>
      </c>
      <c r="P36" s="176"/>
      <c r="Q36" s="176"/>
      <c r="R36" s="176"/>
      <c r="S36" s="176"/>
      <c r="T36" s="176"/>
      <c r="U36" s="176"/>
      <c r="V36" s="176"/>
      <c r="W36" s="176"/>
    </row>
    <row r="37" spans="1:23" s="168" customFormat="1" ht="12" customHeight="1">
      <c r="A37" s="169">
        <v>29</v>
      </c>
      <c r="B37" s="170">
        <v>40</v>
      </c>
      <c r="C37" s="170" t="s">
        <v>25</v>
      </c>
      <c r="D37" s="171" t="s">
        <v>328</v>
      </c>
      <c r="E37" s="171" t="s">
        <v>15</v>
      </c>
      <c r="F37" s="171" t="s">
        <v>170</v>
      </c>
      <c r="G37" s="171" t="s">
        <v>133</v>
      </c>
      <c r="H37" s="171" t="s">
        <v>16</v>
      </c>
      <c r="I37" s="171">
        <v>1970</v>
      </c>
      <c r="J37" s="171" t="s">
        <v>24</v>
      </c>
      <c r="K37" s="171" t="s">
        <v>18</v>
      </c>
      <c r="L37" s="171">
        <v>10</v>
      </c>
      <c r="M37" s="172">
        <v>0.03594907407407407</v>
      </c>
      <c r="N37" s="173">
        <v>0.003594907407407407</v>
      </c>
      <c r="O37" s="199">
        <v>12</v>
      </c>
      <c r="P37" s="176"/>
      <c r="Q37" s="176"/>
      <c r="R37" s="176"/>
      <c r="S37" s="176"/>
      <c r="T37" s="176"/>
      <c r="U37" s="176"/>
      <c r="V37" s="176"/>
      <c r="W37" s="176"/>
    </row>
    <row r="38" spans="1:23" s="168" customFormat="1" ht="12" customHeight="1">
      <c r="A38" s="169">
        <v>30</v>
      </c>
      <c r="B38" s="170">
        <v>22</v>
      </c>
      <c r="C38" s="170" t="s">
        <v>222</v>
      </c>
      <c r="D38" s="171" t="s">
        <v>175</v>
      </c>
      <c r="E38" s="171" t="s">
        <v>15</v>
      </c>
      <c r="F38" s="171" t="s">
        <v>198</v>
      </c>
      <c r="G38" s="171" t="s">
        <v>198</v>
      </c>
      <c r="H38" s="171" t="s">
        <v>16</v>
      </c>
      <c r="I38" s="171">
        <v>1973</v>
      </c>
      <c r="J38" s="171" t="s">
        <v>24</v>
      </c>
      <c r="K38" s="171" t="s">
        <v>18</v>
      </c>
      <c r="L38" s="171">
        <v>10</v>
      </c>
      <c r="M38" s="172">
        <v>0.036099537037037034</v>
      </c>
      <c r="N38" s="173">
        <v>0.0036099537037037033</v>
      </c>
      <c r="O38" s="199">
        <v>13</v>
      </c>
      <c r="P38" s="176"/>
      <c r="Q38" s="176"/>
      <c r="R38" s="176"/>
      <c r="S38" s="176"/>
      <c r="T38" s="176"/>
      <c r="U38" s="176"/>
      <c r="V38" s="176"/>
      <c r="W38" s="176"/>
    </row>
    <row r="39" spans="1:23" s="168" customFormat="1" ht="12" customHeight="1">
      <c r="A39" s="169">
        <v>31</v>
      </c>
      <c r="B39" s="170">
        <v>6</v>
      </c>
      <c r="C39" s="170" t="s">
        <v>85</v>
      </c>
      <c r="D39" s="171" t="s">
        <v>185</v>
      </c>
      <c r="E39" s="171" t="s">
        <v>15</v>
      </c>
      <c r="F39" s="171" t="s">
        <v>130</v>
      </c>
      <c r="G39" s="171" t="s">
        <v>213</v>
      </c>
      <c r="H39" s="171" t="s">
        <v>16</v>
      </c>
      <c r="I39" s="171">
        <v>1969</v>
      </c>
      <c r="J39" s="171" t="s">
        <v>24</v>
      </c>
      <c r="K39" s="171" t="s">
        <v>18</v>
      </c>
      <c r="L39" s="171">
        <v>10</v>
      </c>
      <c r="M39" s="172">
        <v>0.03614583333333333</v>
      </c>
      <c r="N39" s="173">
        <v>0.003614583333333333</v>
      </c>
      <c r="O39" s="199">
        <v>14</v>
      </c>
      <c r="P39" s="176"/>
      <c r="Q39" s="176"/>
      <c r="R39" s="176"/>
      <c r="S39" s="176"/>
      <c r="T39" s="176"/>
      <c r="U39" s="176"/>
      <c r="V39" s="176"/>
      <c r="W39" s="176"/>
    </row>
    <row r="40" spans="1:23" s="168" customFormat="1" ht="12" customHeight="1">
      <c r="A40" s="169">
        <v>32</v>
      </c>
      <c r="B40" s="170">
        <v>19</v>
      </c>
      <c r="C40" s="170" t="s">
        <v>124</v>
      </c>
      <c r="D40" s="171" t="s">
        <v>218</v>
      </c>
      <c r="E40" s="171" t="s">
        <v>15</v>
      </c>
      <c r="F40" s="171" t="s">
        <v>15</v>
      </c>
      <c r="G40" s="171" t="s">
        <v>219</v>
      </c>
      <c r="H40" s="171" t="s">
        <v>16</v>
      </c>
      <c r="I40" s="171">
        <v>1972</v>
      </c>
      <c r="J40" s="171" t="s">
        <v>24</v>
      </c>
      <c r="K40" s="171" t="s">
        <v>18</v>
      </c>
      <c r="L40" s="171">
        <v>10</v>
      </c>
      <c r="M40" s="172">
        <v>0.03619212962962963</v>
      </c>
      <c r="N40" s="173">
        <v>0.003619212962962963</v>
      </c>
      <c r="O40" s="174">
        <v>15</v>
      </c>
      <c r="P40" s="176"/>
      <c r="Q40" s="176"/>
      <c r="R40" s="176"/>
      <c r="S40" s="176"/>
      <c r="T40" s="176"/>
      <c r="U40" s="176"/>
      <c r="V40" s="176"/>
      <c r="W40" s="176"/>
    </row>
    <row r="41" spans="1:23" s="238" customFormat="1" ht="12" customHeight="1">
      <c r="A41" s="237">
        <v>3</v>
      </c>
      <c r="B41" s="236">
        <v>25</v>
      </c>
      <c r="C41" s="236" t="s">
        <v>186</v>
      </c>
      <c r="D41" s="232" t="s">
        <v>187</v>
      </c>
      <c r="E41" s="232" t="s">
        <v>15</v>
      </c>
      <c r="F41" s="232" t="s">
        <v>23</v>
      </c>
      <c r="G41" s="232" t="s">
        <v>312</v>
      </c>
      <c r="H41" s="232" t="s">
        <v>36</v>
      </c>
      <c r="I41" s="232">
        <v>1976</v>
      </c>
      <c r="J41" s="232" t="s">
        <v>41</v>
      </c>
      <c r="K41" s="232" t="s">
        <v>18</v>
      </c>
      <c r="L41" s="232">
        <v>10</v>
      </c>
      <c r="M41" s="233">
        <v>0.036458333333333336</v>
      </c>
      <c r="N41" s="234">
        <v>0.0036458333333333334</v>
      </c>
      <c r="O41" s="239">
        <v>3</v>
      </c>
      <c r="P41" s="240"/>
      <c r="Q41" s="240"/>
      <c r="R41" s="240"/>
      <c r="S41" s="240"/>
      <c r="T41" s="240"/>
      <c r="U41" s="240"/>
      <c r="V41" s="240"/>
      <c r="W41" s="240"/>
    </row>
    <row r="42" spans="1:23" s="168" customFormat="1" ht="12" customHeight="1">
      <c r="A42" s="169">
        <v>33</v>
      </c>
      <c r="B42" s="170">
        <v>75</v>
      </c>
      <c r="C42" s="170" t="s">
        <v>25</v>
      </c>
      <c r="D42" s="171" t="s">
        <v>329</v>
      </c>
      <c r="E42" s="171" t="s">
        <v>15</v>
      </c>
      <c r="F42" s="171" t="s">
        <v>15</v>
      </c>
      <c r="G42" s="171" t="s">
        <v>221</v>
      </c>
      <c r="H42" s="171" t="s">
        <v>16</v>
      </c>
      <c r="I42" s="171">
        <v>1981</v>
      </c>
      <c r="J42" s="171" t="s">
        <v>21</v>
      </c>
      <c r="K42" s="171" t="s">
        <v>18</v>
      </c>
      <c r="L42" s="171">
        <v>10</v>
      </c>
      <c r="M42" s="172">
        <v>0.036585648148148145</v>
      </c>
      <c r="N42" s="173">
        <v>0.0036585648148148146</v>
      </c>
      <c r="O42" s="199">
        <v>12</v>
      </c>
      <c r="P42" s="176"/>
      <c r="Q42" s="176"/>
      <c r="R42" s="176"/>
      <c r="S42" s="176"/>
      <c r="T42" s="176"/>
      <c r="U42" s="176"/>
      <c r="V42" s="176"/>
      <c r="W42" s="176"/>
    </row>
    <row r="43" spans="1:23" s="238" customFormat="1" ht="12" customHeight="1">
      <c r="A43" s="237">
        <v>4</v>
      </c>
      <c r="B43" s="236">
        <v>31</v>
      </c>
      <c r="C43" s="236" t="s">
        <v>330</v>
      </c>
      <c r="D43" s="232" t="s">
        <v>331</v>
      </c>
      <c r="E43" s="232" t="s">
        <v>15</v>
      </c>
      <c r="F43" s="232" t="s">
        <v>26</v>
      </c>
      <c r="G43" s="232" t="s">
        <v>166</v>
      </c>
      <c r="H43" s="232" t="s">
        <v>36</v>
      </c>
      <c r="I43" s="232">
        <v>1990</v>
      </c>
      <c r="J43" s="232" t="s">
        <v>169</v>
      </c>
      <c r="K43" s="232" t="s">
        <v>18</v>
      </c>
      <c r="L43" s="232">
        <v>10</v>
      </c>
      <c r="M43" s="233">
        <v>0.03704861111111111</v>
      </c>
      <c r="N43" s="234">
        <v>0.003704861111111111</v>
      </c>
      <c r="O43" s="239">
        <v>1</v>
      </c>
      <c r="P43" s="240"/>
      <c r="Q43" s="240"/>
      <c r="R43" s="240"/>
      <c r="S43" s="240"/>
      <c r="T43" s="240"/>
      <c r="U43" s="240"/>
      <c r="V43" s="240"/>
      <c r="W43" s="240"/>
    </row>
    <row r="44" spans="1:23" s="238" customFormat="1" ht="12" customHeight="1">
      <c r="A44" s="237">
        <v>5</v>
      </c>
      <c r="B44" s="236">
        <v>51</v>
      </c>
      <c r="C44" s="236" t="s">
        <v>186</v>
      </c>
      <c r="D44" s="232" t="s">
        <v>332</v>
      </c>
      <c r="E44" s="232" t="s">
        <v>15</v>
      </c>
      <c r="F44" s="232" t="s">
        <v>264</v>
      </c>
      <c r="G44" s="232" t="s">
        <v>264</v>
      </c>
      <c r="H44" s="232" t="s">
        <v>36</v>
      </c>
      <c r="I44" s="232">
        <v>1993</v>
      </c>
      <c r="J44" s="232" t="s">
        <v>169</v>
      </c>
      <c r="K44" s="232" t="s">
        <v>18</v>
      </c>
      <c r="L44" s="232">
        <v>10</v>
      </c>
      <c r="M44" s="233">
        <v>0.037071759259259256</v>
      </c>
      <c r="N44" s="234">
        <v>0.0037071759259259254</v>
      </c>
      <c r="O44" s="235">
        <v>2</v>
      </c>
      <c r="P44" s="240"/>
      <c r="Q44" s="240"/>
      <c r="R44" s="240"/>
      <c r="S44" s="240"/>
      <c r="T44" s="240"/>
      <c r="U44" s="240"/>
      <c r="V44" s="240"/>
      <c r="W44" s="240"/>
    </row>
    <row r="45" spans="1:23" s="168" customFormat="1" ht="12" customHeight="1">
      <c r="A45" s="169">
        <v>34</v>
      </c>
      <c r="B45" s="170">
        <v>74</v>
      </c>
      <c r="C45" s="170" t="s">
        <v>35</v>
      </c>
      <c r="D45" s="171" t="s">
        <v>333</v>
      </c>
      <c r="E45" s="171" t="s">
        <v>15</v>
      </c>
      <c r="F45" s="171" t="s">
        <v>15</v>
      </c>
      <c r="G45" s="171" t="s">
        <v>15</v>
      </c>
      <c r="H45" s="171" t="s">
        <v>16</v>
      </c>
      <c r="I45" s="171">
        <v>1976</v>
      </c>
      <c r="J45" s="171" t="s">
        <v>24</v>
      </c>
      <c r="K45" s="171" t="s">
        <v>18</v>
      </c>
      <c r="L45" s="171">
        <v>10</v>
      </c>
      <c r="M45" s="172">
        <v>0.037349537037037035</v>
      </c>
      <c r="N45" s="173">
        <v>0.0037349537037037034</v>
      </c>
      <c r="O45" s="244">
        <v>16</v>
      </c>
      <c r="P45" s="176"/>
      <c r="Q45" s="176"/>
      <c r="R45" s="176"/>
      <c r="S45" s="176"/>
      <c r="T45" s="176"/>
      <c r="U45" s="176"/>
      <c r="V45" s="176"/>
      <c r="W45" s="176"/>
    </row>
    <row r="46" spans="1:23" s="168" customFormat="1" ht="12" customHeight="1">
      <c r="A46" s="169">
        <v>35</v>
      </c>
      <c r="B46" s="170">
        <v>7</v>
      </c>
      <c r="C46" s="170" t="s">
        <v>204</v>
      </c>
      <c r="D46" s="171" t="s">
        <v>205</v>
      </c>
      <c r="E46" s="171" t="s">
        <v>15</v>
      </c>
      <c r="F46" s="171" t="s">
        <v>206</v>
      </c>
      <c r="G46" s="171" t="s">
        <v>203</v>
      </c>
      <c r="H46" s="171" t="s">
        <v>16</v>
      </c>
      <c r="I46" s="171">
        <v>1951</v>
      </c>
      <c r="J46" s="171" t="s">
        <v>45</v>
      </c>
      <c r="K46" s="171" t="s">
        <v>18</v>
      </c>
      <c r="L46" s="171">
        <v>10</v>
      </c>
      <c r="M46" s="172">
        <v>0.037453703703703704</v>
      </c>
      <c r="N46" s="173">
        <v>0.0037453703703703703</v>
      </c>
      <c r="O46" s="174">
        <v>1</v>
      </c>
      <c r="P46" s="176"/>
      <c r="Q46" s="176"/>
      <c r="R46" s="176"/>
      <c r="S46" s="176"/>
      <c r="T46" s="176"/>
      <c r="U46" s="176"/>
      <c r="V46" s="176"/>
      <c r="W46" s="176"/>
    </row>
    <row r="47" spans="1:23" s="168" customFormat="1" ht="12" customHeight="1">
      <c r="A47" s="169">
        <v>36</v>
      </c>
      <c r="B47" s="170">
        <v>30</v>
      </c>
      <c r="C47" s="170" t="s">
        <v>31</v>
      </c>
      <c r="D47" s="171" t="s">
        <v>32</v>
      </c>
      <c r="E47" s="171" t="s">
        <v>15</v>
      </c>
      <c r="F47" s="171" t="s">
        <v>15</v>
      </c>
      <c r="G47" s="171" t="s">
        <v>15</v>
      </c>
      <c r="H47" s="171" t="s">
        <v>16</v>
      </c>
      <c r="I47" s="171">
        <v>1960</v>
      </c>
      <c r="J47" s="171" t="s">
        <v>27</v>
      </c>
      <c r="K47" s="171" t="s">
        <v>18</v>
      </c>
      <c r="L47" s="171">
        <v>10</v>
      </c>
      <c r="M47" s="172">
        <v>0.037696759259259256</v>
      </c>
      <c r="N47" s="173">
        <v>0.0037696759259259255</v>
      </c>
      <c r="O47" s="174">
        <v>5</v>
      </c>
      <c r="P47" s="176"/>
      <c r="Q47" s="176"/>
      <c r="R47" s="176"/>
      <c r="S47" s="176"/>
      <c r="T47" s="176"/>
      <c r="U47" s="176"/>
      <c r="V47" s="176"/>
      <c r="W47" s="176"/>
    </row>
    <row r="48" spans="1:23" s="238" customFormat="1" ht="12" customHeight="1">
      <c r="A48" s="237">
        <v>6</v>
      </c>
      <c r="B48" s="236">
        <v>63</v>
      </c>
      <c r="C48" s="236" t="s">
        <v>214</v>
      </c>
      <c r="D48" s="232" t="s">
        <v>334</v>
      </c>
      <c r="E48" s="232" t="s">
        <v>15</v>
      </c>
      <c r="F48" s="232" t="s">
        <v>130</v>
      </c>
      <c r="G48" s="232" t="s">
        <v>130</v>
      </c>
      <c r="H48" s="232" t="s">
        <v>36</v>
      </c>
      <c r="I48" s="232">
        <v>1983</v>
      </c>
      <c r="J48" s="232" t="s">
        <v>37</v>
      </c>
      <c r="K48" s="232" t="s">
        <v>18</v>
      </c>
      <c r="L48" s="232">
        <v>10</v>
      </c>
      <c r="M48" s="233">
        <v>0.03784722222222222</v>
      </c>
      <c r="N48" s="234">
        <v>0.003784722222222222</v>
      </c>
      <c r="O48" s="239">
        <v>1</v>
      </c>
      <c r="P48" s="240"/>
      <c r="Q48" s="240"/>
      <c r="R48" s="240"/>
      <c r="S48" s="240"/>
      <c r="T48" s="240"/>
      <c r="U48" s="240"/>
      <c r="V48" s="240"/>
      <c r="W48" s="240"/>
    </row>
    <row r="49" spans="1:23" s="168" customFormat="1" ht="12.75">
      <c r="A49" s="169">
        <v>37</v>
      </c>
      <c r="B49" s="170">
        <v>47</v>
      </c>
      <c r="C49" s="170" t="s">
        <v>226</v>
      </c>
      <c r="D49" s="171" t="s">
        <v>335</v>
      </c>
      <c r="E49" s="171" t="s">
        <v>15</v>
      </c>
      <c r="F49" s="171" t="s">
        <v>23</v>
      </c>
      <c r="G49" s="171" t="s">
        <v>23</v>
      </c>
      <c r="H49" s="171" t="s">
        <v>16</v>
      </c>
      <c r="I49" s="171">
        <v>1993</v>
      </c>
      <c r="J49" s="171" t="s">
        <v>17</v>
      </c>
      <c r="K49" s="171" t="s">
        <v>18</v>
      </c>
      <c r="L49" s="171">
        <v>10</v>
      </c>
      <c r="M49" s="172">
        <v>0.03824074074074074</v>
      </c>
      <c r="N49" s="173">
        <v>0.0038240740740740744</v>
      </c>
      <c r="O49" s="199">
        <v>3</v>
      </c>
      <c r="P49" s="176"/>
      <c r="Q49" s="176"/>
      <c r="R49" s="176"/>
      <c r="S49" s="176"/>
      <c r="T49" s="176"/>
      <c r="U49" s="176"/>
      <c r="V49" s="176"/>
      <c r="W49" s="176"/>
    </row>
    <row r="50" spans="1:23" s="168" customFormat="1" ht="12" customHeight="1">
      <c r="A50" s="169">
        <v>38</v>
      </c>
      <c r="B50" s="170">
        <v>37</v>
      </c>
      <c r="C50" s="170" t="s">
        <v>194</v>
      </c>
      <c r="D50" s="171" t="s">
        <v>176</v>
      </c>
      <c r="E50" s="171" t="s">
        <v>15</v>
      </c>
      <c r="F50" s="171" t="s">
        <v>177</v>
      </c>
      <c r="G50" s="171" t="s">
        <v>178</v>
      </c>
      <c r="H50" s="171" t="s">
        <v>16</v>
      </c>
      <c r="I50" s="171">
        <v>1950</v>
      </c>
      <c r="J50" s="171" t="s">
        <v>45</v>
      </c>
      <c r="K50" s="171" t="s">
        <v>18</v>
      </c>
      <c r="L50" s="171">
        <v>10</v>
      </c>
      <c r="M50" s="172">
        <v>0.03884259259259259</v>
      </c>
      <c r="N50" s="173">
        <v>0.0038842592592592587</v>
      </c>
      <c r="O50" s="174">
        <v>2</v>
      </c>
      <c r="P50" s="176"/>
      <c r="Q50" s="176"/>
      <c r="R50" s="176"/>
      <c r="S50" s="176"/>
      <c r="T50" s="176"/>
      <c r="U50" s="176"/>
      <c r="V50" s="176"/>
      <c r="W50" s="176"/>
    </row>
    <row r="51" spans="1:23" s="168" customFormat="1" ht="12" customHeight="1">
      <c r="A51" s="169">
        <v>39</v>
      </c>
      <c r="B51" s="170">
        <v>8</v>
      </c>
      <c r="C51" s="170" t="s">
        <v>193</v>
      </c>
      <c r="D51" s="171" t="s">
        <v>197</v>
      </c>
      <c r="E51" s="171" t="s">
        <v>15</v>
      </c>
      <c r="F51" s="171" t="s">
        <v>198</v>
      </c>
      <c r="G51" s="171" t="s">
        <v>336</v>
      </c>
      <c r="H51" s="171" t="s">
        <v>16</v>
      </c>
      <c r="I51" s="171">
        <v>1993</v>
      </c>
      <c r="J51" s="171" t="s">
        <v>17</v>
      </c>
      <c r="K51" s="171" t="s">
        <v>18</v>
      </c>
      <c r="L51" s="171">
        <v>10</v>
      </c>
      <c r="M51" s="172">
        <v>0.039155092592592596</v>
      </c>
      <c r="N51" s="173">
        <v>0.003915509259259259</v>
      </c>
      <c r="O51" s="174">
        <v>4</v>
      </c>
      <c r="P51" s="176"/>
      <c r="Q51" s="176"/>
      <c r="R51" s="176"/>
      <c r="S51" s="176"/>
      <c r="T51" s="176"/>
      <c r="U51" s="176"/>
      <c r="V51" s="176"/>
      <c r="W51" s="176"/>
    </row>
    <row r="52" spans="1:23" s="238" customFormat="1" ht="12" customHeight="1">
      <c r="A52" s="237">
        <v>7</v>
      </c>
      <c r="B52" s="236">
        <v>11</v>
      </c>
      <c r="C52" s="236" t="s">
        <v>337</v>
      </c>
      <c r="D52" s="232" t="s">
        <v>301</v>
      </c>
      <c r="E52" s="232" t="s">
        <v>15</v>
      </c>
      <c r="F52" s="232" t="s">
        <v>206</v>
      </c>
      <c r="G52" s="232" t="s">
        <v>203</v>
      </c>
      <c r="H52" s="232" t="s">
        <v>36</v>
      </c>
      <c r="I52" s="232">
        <v>1978</v>
      </c>
      <c r="J52" s="232" t="s">
        <v>37</v>
      </c>
      <c r="K52" s="232" t="s">
        <v>18</v>
      </c>
      <c r="L52" s="232">
        <v>10</v>
      </c>
      <c r="M52" s="233">
        <v>0.03940972222222222</v>
      </c>
      <c r="N52" s="234">
        <v>0.0039409722222222224</v>
      </c>
      <c r="O52" s="235">
        <v>2</v>
      </c>
      <c r="P52" s="240"/>
      <c r="Q52" s="240"/>
      <c r="R52" s="240"/>
      <c r="S52" s="240"/>
      <c r="T52" s="240"/>
      <c r="U52" s="240"/>
      <c r="V52" s="240"/>
      <c r="W52" s="240"/>
    </row>
    <row r="53" spans="1:23" s="238" customFormat="1" ht="12" customHeight="1">
      <c r="A53" s="237">
        <v>8</v>
      </c>
      <c r="B53" s="236">
        <v>17</v>
      </c>
      <c r="C53" s="236" t="s">
        <v>227</v>
      </c>
      <c r="D53" s="232" t="s">
        <v>228</v>
      </c>
      <c r="E53" s="232" t="s">
        <v>15</v>
      </c>
      <c r="F53" s="232" t="s">
        <v>206</v>
      </c>
      <c r="G53" s="232" t="s">
        <v>203</v>
      </c>
      <c r="H53" s="232" t="s">
        <v>36</v>
      </c>
      <c r="I53" s="232">
        <v>2000</v>
      </c>
      <c r="J53" s="232" t="s">
        <v>169</v>
      </c>
      <c r="K53" s="232" t="s">
        <v>18</v>
      </c>
      <c r="L53" s="232">
        <v>10</v>
      </c>
      <c r="M53" s="233">
        <v>0.039525462962962964</v>
      </c>
      <c r="N53" s="234">
        <v>0.003952546296296296</v>
      </c>
      <c r="O53" s="235">
        <v>3</v>
      </c>
      <c r="P53" s="240"/>
      <c r="Q53" s="240"/>
      <c r="R53" s="240"/>
      <c r="S53" s="240"/>
      <c r="T53" s="240"/>
      <c r="U53" s="240"/>
      <c r="V53" s="240"/>
      <c r="W53" s="240"/>
    </row>
    <row r="54" spans="1:23" s="168" customFormat="1" ht="12" customHeight="1">
      <c r="A54" s="169">
        <v>40</v>
      </c>
      <c r="B54" s="177">
        <v>45</v>
      </c>
      <c r="C54" s="177" t="s">
        <v>202</v>
      </c>
      <c r="D54" s="178" t="s">
        <v>220</v>
      </c>
      <c r="E54" s="178" t="s">
        <v>15</v>
      </c>
      <c r="F54" s="178" t="s">
        <v>26</v>
      </c>
      <c r="G54" s="178" t="s">
        <v>166</v>
      </c>
      <c r="H54" s="178" t="s">
        <v>16</v>
      </c>
      <c r="I54" s="178">
        <v>1973</v>
      </c>
      <c r="J54" s="178" t="s">
        <v>24</v>
      </c>
      <c r="K54" s="171" t="s">
        <v>18</v>
      </c>
      <c r="L54" s="171">
        <v>10</v>
      </c>
      <c r="M54" s="172">
        <v>0.040138888888888884</v>
      </c>
      <c r="N54" s="173">
        <v>0.004013888888888888</v>
      </c>
      <c r="O54" s="174">
        <v>17</v>
      </c>
      <c r="P54" s="176"/>
      <c r="Q54" s="176"/>
      <c r="R54" s="176"/>
      <c r="S54" s="176"/>
      <c r="T54" s="176"/>
      <c r="U54" s="176"/>
      <c r="V54" s="176"/>
      <c r="W54" s="176"/>
    </row>
    <row r="55" spans="1:23" s="168" customFormat="1" ht="12" customHeight="1">
      <c r="A55" s="169">
        <v>41</v>
      </c>
      <c r="B55" s="170">
        <v>56</v>
      </c>
      <c r="C55" s="170" t="s">
        <v>52</v>
      </c>
      <c r="D55" s="171" t="s">
        <v>53</v>
      </c>
      <c r="E55" s="171" t="s">
        <v>15</v>
      </c>
      <c r="F55" s="171" t="s">
        <v>15</v>
      </c>
      <c r="G55" s="171" t="s">
        <v>15</v>
      </c>
      <c r="H55" s="171" t="s">
        <v>16</v>
      </c>
      <c r="I55" s="171">
        <v>1962</v>
      </c>
      <c r="J55" s="171" t="s">
        <v>27</v>
      </c>
      <c r="K55" s="171" t="s">
        <v>18</v>
      </c>
      <c r="L55" s="171">
        <v>10</v>
      </c>
      <c r="M55" s="172">
        <v>0.04164351851851852</v>
      </c>
      <c r="N55" s="173">
        <v>0.004164351851851851</v>
      </c>
      <c r="O55" s="199">
        <v>6</v>
      </c>
      <c r="P55" s="176"/>
      <c r="Q55" s="176"/>
      <c r="R55" s="176"/>
      <c r="S55" s="176"/>
      <c r="T55" s="176"/>
      <c r="U55" s="176"/>
      <c r="V55" s="176"/>
      <c r="W55" s="176"/>
    </row>
    <row r="56" spans="1:23" s="168" customFormat="1" ht="12" customHeight="1">
      <c r="A56" s="169">
        <v>42</v>
      </c>
      <c r="B56" s="170">
        <v>58</v>
      </c>
      <c r="C56" s="170" t="s">
        <v>39</v>
      </c>
      <c r="D56" s="171" t="s">
        <v>40</v>
      </c>
      <c r="E56" s="171" t="s">
        <v>15</v>
      </c>
      <c r="F56" s="171" t="s">
        <v>15</v>
      </c>
      <c r="G56" s="171" t="s">
        <v>15</v>
      </c>
      <c r="H56" s="171" t="s">
        <v>16</v>
      </c>
      <c r="I56" s="171">
        <v>1959</v>
      </c>
      <c r="J56" s="171" t="s">
        <v>27</v>
      </c>
      <c r="K56" s="171" t="s">
        <v>18</v>
      </c>
      <c r="L56" s="171">
        <v>10</v>
      </c>
      <c r="M56" s="172">
        <v>0.04164351851851852</v>
      </c>
      <c r="N56" s="173">
        <v>0.004164351851851851</v>
      </c>
      <c r="O56" s="174">
        <v>7</v>
      </c>
      <c r="P56" s="176"/>
      <c r="Q56" s="176"/>
      <c r="R56" s="176"/>
      <c r="S56" s="176"/>
      <c r="T56" s="176"/>
      <c r="U56" s="176"/>
      <c r="V56" s="176"/>
      <c r="W56" s="176"/>
    </row>
    <row r="57" spans="1:23" s="238" customFormat="1" ht="12" customHeight="1">
      <c r="A57" s="237">
        <v>9</v>
      </c>
      <c r="B57" s="236">
        <v>35</v>
      </c>
      <c r="C57" s="236" t="s">
        <v>338</v>
      </c>
      <c r="D57" s="232" t="s">
        <v>211</v>
      </c>
      <c r="E57" s="232" t="s">
        <v>15</v>
      </c>
      <c r="F57" s="232" t="s">
        <v>210</v>
      </c>
      <c r="G57" s="232" t="s">
        <v>178</v>
      </c>
      <c r="H57" s="232" t="s">
        <v>36</v>
      </c>
      <c r="I57" s="232">
        <v>1965</v>
      </c>
      <c r="J57" s="232" t="s">
        <v>42</v>
      </c>
      <c r="K57" s="232" t="s">
        <v>18</v>
      </c>
      <c r="L57" s="232">
        <v>10</v>
      </c>
      <c r="M57" s="233">
        <v>0.042928240740740746</v>
      </c>
      <c r="N57" s="234">
        <v>0.004292824074074075</v>
      </c>
      <c r="O57" s="235">
        <v>1</v>
      </c>
      <c r="P57" s="240"/>
      <c r="Q57" s="240"/>
      <c r="R57" s="240"/>
      <c r="S57" s="240"/>
      <c r="T57" s="240"/>
      <c r="U57" s="240"/>
      <c r="V57" s="240"/>
      <c r="W57" s="240"/>
    </row>
    <row r="58" spans="1:23" s="168" customFormat="1" ht="12" customHeight="1">
      <c r="A58" s="169">
        <v>43</v>
      </c>
      <c r="B58" s="170">
        <v>68</v>
      </c>
      <c r="C58" s="170" t="s">
        <v>43</v>
      </c>
      <c r="D58" s="171" t="s">
        <v>44</v>
      </c>
      <c r="E58" s="171" t="s">
        <v>15</v>
      </c>
      <c r="F58" s="171" t="s">
        <v>15</v>
      </c>
      <c r="G58" s="171" t="s">
        <v>166</v>
      </c>
      <c r="H58" s="171" t="s">
        <v>16</v>
      </c>
      <c r="I58" s="171">
        <v>1949</v>
      </c>
      <c r="J58" s="171" t="s">
        <v>45</v>
      </c>
      <c r="K58" s="171" t="s">
        <v>18</v>
      </c>
      <c r="L58" s="171">
        <v>10</v>
      </c>
      <c r="M58" s="172">
        <v>0.04372685185185185</v>
      </c>
      <c r="N58" s="173">
        <v>0.004372685185185185</v>
      </c>
      <c r="O58" s="199">
        <v>3</v>
      </c>
      <c r="P58" s="176"/>
      <c r="Q58" s="176"/>
      <c r="R58" s="176"/>
      <c r="S58" s="176"/>
      <c r="T58" s="176"/>
      <c r="U58" s="176"/>
      <c r="V58" s="176"/>
      <c r="W58" s="176"/>
    </row>
    <row r="59" spans="1:23" s="168" customFormat="1" ht="12" customHeight="1">
      <c r="A59" s="169">
        <v>44</v>
      </c>
      <c r="B59" s="170">
        <v>26</v>
      </c>
      <c r="C59" s="170" t="s">
        <v>215</v>
      </c>
      <c r="D59" s="171" t="s">
        <v>216</v>
      </c>
      <c r="E59" s="171" t="s">
        <v>15</v>
      </c>
      <c r="F59" s="171" t="s">
        <v>23</v>
      </c>
      <c r="G59" s="171" t="s">
        <v>312</v>
      </c>
      <c r="H59" s="171" t="s">
        <v>16</v>
      </c>
      <c r="I59" s="171">
        <v>1975</v>
      </c>
      <c r="J59" s="171" t="s">
        <v>24</v>
      </c>
      <c r="K59" s="171" t="s">
        <v>18</v>
      </c>
      <c r="L59" s="171">
        <v>10</v>
      </c>
      <c r="M59" s="172">
        <v>0.04680555555555555</v>
      </c>
      <c r="N59" s="173">
        <v>0.004680555555555555</v>
      </c>
      <c r="O59" s="174">
        <v>18</v>
      </c>
      <c r="P59" s="176"/>
      <c r="Q59" s="176"/>
      <c r="R59" s="176"/>
      <c r="S59" s="176"/>
      <c r="T59" s="176"/>
      <c r="U59" s="176"/>
      <c r="V59" s="176"/>
      <c r="W59" s="176"/>
    </row>
    <row r="60" spans="1:23" s="238" customFormat="1" ht="12" customHeight="1">
      <c r="A60" s="237">
        <v>10</v>
      </c>
      <c r="B60" s="236">
        <v>41</v>
      </c>
      <c r="C60" s="236" t="s">
        <v>339</v>
      </c>
      <c r="D60" s="232" t="s">
        <v>340</v>
      </c>
      <c r="E60" s="232" t="s">
        <v>15</v>
      </c>
      <c r="F60" s="232" t="s">
        <v>15</v>
      </c>
      <c r="G60" s="232" t="s">
        <v>15</v>
      </c>
      <c r="H60" s="232" t="s">
        <v>36</v>
      </c>
      <c r="I60" s="232">
        <v>1980</v>
      </c>
      <c r="J60" s="232" t="s">
        <v>37</v>
      </c>
      <c r="K60" s="232" t="s">
        <v>18</v>
      </c>
      <c r="L60" s="232">
        <v>10</v>
      </c>
      <c r="M60" s="233">
        <v>0.04697916666666666</v>
      </c>
      <c r="N60" s="234">
        <v>0.004697916666666666</v>
      </c>
      <c r="O60" s="235">
        <v>3</v>
      </c>
      <c r="P60" s="240"/>
      <c r="Q60" s="240"/>
      <c r="R60" s="240"/>
      <c r="S60" s="240"/>
      <c r="T60" s="240"/>
      <c r="U60" s="240"/>
      <c r="V60" s="240"/>
      <c r="W60" s="240"/>
    </row>
    <row r="61" spans="1:23" s="238" customFormat="1" ht="12" customHeight="1">
      <c r="A61" s="237">
        <v>11</v>
      </c>
      <c r="B61" s="236">
        <v>4</v>
      </c>
      <c r="C61" s="236" t="s">
        <v>304</v>
      </c>
      <c r="D61" s="232" t="s">
        <v>341</v>
      </c>
      <c r="E61" s="232" t="s">
        <v>15</v>
      </c>
      <c r="F61" s="232" t="s">
        <v>130</v>
      </c>
      <c r="G61" s="232" t="s">
        <v>130</v>
      </c>
      <c r="H61" s="232" t="s">
        <v>36</v>
      </c>
      <c r="I61" s="232">
        <v>1972</v>
      </c>
      <c r="J61" s="232" t="s">
        <v>41</v>
      </c>
      <c r="K61" s="232" t="s">
        <v>18</v>
      </c>
      <c r="L61" s="232">
        <v>10</v>
      </c>
      <c r="M61" s="233">
        <v>0.048414351851851854</v>
      </c>
      <c r="N61" s="234">
        <v>0.004841435185185186</v>
      </c>
      <c r="O61" s="235">
        <v>4</v>
      </c>
      <c r="P61" s="240"/>
      <c r="Q61" s="240"/>
      <c r="R61" s="240"/>
      <c r="S61" s="240"/>
      <c r="T61" s="240"/>
      <c r="U61" s="240"/>
      <c r="V61" s="240"/>
      <c r="W61" s="240"/>
    </row>
    <row r="62" spans="1:23" s="238" customFormat="1" ht="12" customHeight="1" thickBot="1">
      <c r="A62" s="460">
        <v>12</v>
      </c>
      <c r="B62" s="245">
        <v>3</v>
      </c>
      <c r="C62" s="245" t="s">
        <v>342</v>
      </c>
      <c r="D62" s="246" t="s">
        <v>343</v>
      </c>
      <c r="E62" s="246" t="s">
        <v>15</v>
      </c>
      <c r="F62" s="246" t="s">
        <v>344</v>
      </c>
      <c r="G62" s="246" t="s">
        <v>344</v>
      </c>
      <c r="H62" s="246" t="s">
        <v>36</v>
      </c>
      <c r="I62" s="246">
        <v>1972</v>
      </c>
      <c r="J62" s="246" t="s">
        <v>41</v>
      </c>
      <c r="K62" s="246" t="s">
        <v>18</v>
      </c>
      <c r="L62" s="246">
        <v>10</v>
      </c>
      <c r="M62" s="242">
        <v>0.048414351851851854</v>
      </c>
      <c r="N62" s="243">
        <v>0.004841435185185186</v>
      </c>
      <c r="O62" s="247">
        <v>5</v>
      </c>
      <c r="P62" s="240"/>
      <c r="Q62" s="240"/>
      <c r="R62" s="240"/>
      <c r="S62" s="240"/>
      <c r="T62" s="240"/>
      <c r="U62" s="240"/>
      <c r="V62" s="240"/>
      <c r="W62" s="240"/>
    </row>
    <row r="63" spans="3:23" s="10" customFormat="1" ht="13.5" thickBot="1">
      <c r="C63" s="2"/>
      <c r="D63" s="2"/>
      <c r="E63" s="2"/>
      <c r="F63" s="2"/>
      <c r="G63" s="2"/>
      <c r="H63" s="2"/>
      <c r="I63" s="2"/>
      <c r="J63" s="2"/>
      <c r="K63" s="2"/>
      <c r="L63" s="778">
        <v>560</v>
      </c>
      <c r="M63" s="779">
        <v>2.0047916666666663</v>
      </c>
      <c r="N63" s="780">
        <v>0.0035799851190476185</v>
      </c>
      <c r="O63" s="781">
        <v>0.035799851190476184</v>
      </c>
      <c r="P63" s="176"/>
      <c r="Q63" s="763"/>
      <c r="R63" s="764"/>
      <c r="S63" s="176"/>
      <c r="T63" s="765"/>
      <c r="U63" s="765"/>
      <c r="V63" s="765"/>
      <c r="W63" s="765"/>
    </row>
    <row r="64" spans="1:23" s="225" customFormat="1" ht="13.5" thickBot="1">
      <c r="A64" s="227" t="s">
        <v>165</v>
      </c>
      <c r="M64" s="228"/>
      <c r="O64" s="292"/>
      <c r="P64" s="176"/>
      <c r="Q64" s="488"/>
      <c r="R64" s="489"/>
      <c r="S64" s="488"/>
      <c r="T64" s="489"/>
      <c r="U64" s="489"/>
      <c r="V64" s="489"/>
      <c r="W64" s="489"/>
    </row>
    <row r="65" spans="1:23" s="225" customFormat="1" ht="35.25" thickBot="1">
      <c r="A65" s="221" t="s">
        <v>49</v>
      </c>
      <c r="B65" s="222" t="s">
        <v>0</v>
      </c>
      <c r="C65" s="222" t="s">
        <v>1</v>
      </c>
      <c r="D65" s="222" t="s">
        <v>2</v>
      </c>
      <c r="E65" s="222" t="s">
        <v>3</v>
      </c>
      <c r="F65" s="222" t="s">
        <v>4</v>
      </c>
      <c r="G65" s="222" t="s">
        <v>5</v>
      </c>
      <c r="H65" s="222" t="s">
        <v>6</v>
      </c>
      <c r="I65" s="222" t="s">
        <v>7</v>
      </c>
      <c r="J65" s="222" t="s">
        <v>8</v>
      </c>
      <c r="K65" s="222" t="s">
        <v>9</v>
      </c>
      <c r="L65" s="222" t="s">
        <v>10</v>
      </c>
      <c r="M65" s="222" t="s">
        <v>11</v>
      </c>
      <c r="N65" s="223" t="s">
        <v>12</v>
      </c>
      <c r="O65" s="224" t="s">
        <v>13</v>
      </c>
      <c r="P65" s="176"/>
      <c r="Q65" s="488"/>
      <c r="R65" s="489"/>
      <c r="S65" s="488"/>
      <c r="T65" s="489"/>
      <c r="U65" s="489"/>
      <c r="V65" s="489"/>
      <c r="W65" s="489"/>
    </row>
    <row r="66" spans="1:23" s="225" customFormat="1" ht="12.75">
      <c r="A66" s="613">
        <v>1</v>
      </c>
      <c r="B66" s="614">
        <v>23</v>
      </c>
      <c r="C66" s="614" t="s">
        <v>232</v>
      </c>
      <c r="D66" s="615" t="s">
        <v>233</v>
      </c>
      <c r="E66" s="615" t="s">
        <v>15</v>
      </c>
      <c r="F66" s="615" t="s">
        <v>130</v>
      </c>
      <c r="G66" s="615" t="s">
        <v>130</v>
      </c>
      <c r="H66" s="615" t="s">
        <v>16</v>
      </c>
      <c r="I66" s="615">
        <v>1978</v>
      </c>
      <c r="J66" s="615" t="s">
        <v>21</v>
      </c>
      <c r="K66" s="615" t="s">
        <v>138</v>
      </c>
      <c r="L66" s="615">
        <v>5</v>
      </c>
      <c r="M66" s="616">
        <v>0.024861111111111108</v>
      </c>
      <c r="N66" s="617">
        <v>0.004972222222222222</v>
      </c>
      <c r="O66" s="618">
        <v>1</v>
      </c>
      <c r="P66" s="766"/>
      <c r="Q66" s="766"/>
      <c r="R66" s="767"/>
      <c r="S66" s="766"/>
      <c r="T66" s="489"/>
      <c r="U66" s="489"/>
      <c r="V66" s="489"/>
      <c r="W66" s="489"/>
    </row>
    <row r="67" spans="1:23" s="241" customFormat="1" ht="12.75">
      <c r="A67" s="229">
        <v>1</v>
      </c>
      <c r="B67" s="230">
        <v>60</v>
      </c>
      <c r="C67" s="230" t="s">
        <v>168</v>
      </c>
      <c r="D67" s="231" t="s">
        <v>139</v>
      </c>
      <c r="E67" s="231" t="s">
        <v>15</v>
      </c>
      <c r="F67" s="231" t="s">
        <v>128</v>
      </c>
      <c r="G67" s="231" t="s">
        <v>128</v>
      </c>
      <c r="H67" s="231" t="s">
        <v>36</v>
      </c>
      <c r="I67" s="231">
        <v>2001</v>
      </c>
      <c r="J67" s="231" t="s">
        <v>169</v>
      </c>
      <c r="K67" s="232" t="s">
        <v>138</v>
      </c>
      <c r="L67" s="232">
        <v>5</v>
      </c>
      <c r="M67" s="233">
        <v>0.025868055555555557</v>
      </c>
      <c r="N67" s="234">
        <v>0.0051736111111111115</v>
      </c>
      <c r="O67" s="235">
        <v>1</v>
      </c>
      <c r="P67" s="240"/>
      <c r="Q67" s="240"/>
      <c r="R67" s="490"/>
      <c r="S67" s="240"/>
      <c r="T67" s="490"/>
      <c r="U67" s="490"/>
      <c r="V67" s="490"/>
      <c r="W67" s="490"/>
    </row>
    <row r="68" spans="1:23" s="241" customFormat="1" ht="12.75">
      <c r="A68" s="229">
        <v>2</v>
      </c>
      <c r="B68" s="230">
        <v>21</v>
      </c>
      <c r="C68" s="230" t="s">
        <v>234</v>
      </c>
      <c r="D68" s="231" t="s">
        <v>233</v>
      </c>
      <c r="E68" s="231" t="s">
        <v>15</v>
      </c>
      <c r="F68" s="231" t="s">
        <v>130</v>
      </c>
      <c r="G68" s="231" t="s">
        <v>213</v>
      </c>
      <c r="H68" s="231" t="s">
        <v>36</v>
      </c>
      <c r="I68" s="231">
        <v>1977</v>
      </c>
      <c r="J68" s="231" t="s">
        <v>41</v>
      </c>
      <c r="K68" s="232" t="s">
        <v>138</v>
      </c>
      <c r="L68" s="232">
        <v>5</v>
      </c>
      <c r="M68" s="233">
        <v>0.026342592592592588</v>
      </c>
      <c r="N68" s="234">
        <v>0.005268518518518518</v>
      </c>
      <c r="O68" s="235">
        <v>1</v>
      </c>
      <c r="P68" s="240"/>
      <c r="Q68" s="240"/>
      <c r="R68" s="490"/>
      <c r="S68" s="240"/>
      <c r="T68" s="490"/>
      <c r="U68" s="490"/>
      <c r="V68" s="490"/>
      <c r="W68" s="490"/>
    </row>
    <row r="69" spans="1:23" s="241" customFormat="1" ht="12.75">
      <c r="A69" s="229">
        <v>3</v>
      </c>
      <c r="B69" s="230">
        <v>12</v>
      </c>
      <c r="C69" s="230" t="s">
        <v>304</v>
      </c>
      <c r="D69" s="231" t="s">
        <v>305</v>
      </c>
      <c r="E69" s="231" t="s">
        <v>15</v>
      </c>
      <c r="F69" s="231" t="s">
        <v>206</v>
      </c>
      <c r="G69" s="231" t="s">
        <v>203</v>
      </c>
      <c r="H69" s="231" t="s">
        <v>36</v>
      </c>
      <c r="I69" s="231">
        <v>1978</v>
      </c>
      <c r="J69" s="231" t="s">
        <v>37</v>
      </c>
      <c r="K69" s="232" t="s">
        <v>138</v>
      </c>
      <c r="L69" s="232">
        <v>5</v>
      </c>
      <c r="M69" s="233">
        <v>0.027627314814814813</v>
      </c>
      <c r="N69" s="234">
        <v>0.005525462962962963</v>
      </c>
      <c r="O69" s="235">
        <v>1</v>
      </c>
      <c r="P69" s="240"/>
      <c r="Q69" s="240"/>
      <c r="R69" s="490"/>
      <c r="S69" s="240"/>
      <c r="T69" s="490"/>
      <c r="U69" s="490"/>
      <c r="V69" s="490"/>
      <c r="W69" s="490"/>
    </row>
    <row r="70" spans="1:23" s="225" customFormat="1" ht="12.75">
      <c r="A70" s="619">
        <v>2</v>
      </c>
      <c r="B70" s="620">
        <v>14</v>
      </c>
      <c r="C70" s="620" t="s">
        <v>226</v>
      </c>
      <c r="D70" s="621" t="s">
        <v>205</v>
      </c>
      <c r="E70" s="621" t="s">
        <v>15</v>
      </c>
      <c r="F70" s="621" t="s">
        <v>206</v>
      </c>
      <c r="G70" s="621" t="s">
        <v>203</v>
      </c>
      <c r="H70" s="621" t="s">
        <v>16</v>
      </c>
      <c r="I70" s="621">
        <v>2000</v>
      </c>
      <c r="J70" s="621" t="s">
        <v>17</v>
      </c>
      <c r="K70" s="622" t="s">
        <v>138</v>
      </c>
      <c r="L70" s="622">
        <v>5</v>
      </c>
      <c r="M70" s="623">
        <v>0.028333333333333332</v>
      </c>
      <c r="N70" s="624">
        <v>0.005666666666666666</v>
      </c>
      <c r="O70" s="625">
        <v>1</v>
      </c>
      <c r="P70" s="766"/>
      <c r="Q70" s="766"/>
      <c r="R70" s="767"/>
      <c r="S70" s="766"/>
      <c r="T70" s="489"/>
      <c r="U70" s="489"/>
      <c r="V70" s="489"/>
      <c r="W70" s="489"/>
    </row>
    <row r="71" spans="1:23" s="241" customFormat="1" ht="12.75">
      <c r="A71" s="619">
        <v>3</v>
      </c>
      <c r="B71" s="620">
        <v>10</v>
      </c>
      <c r="C71" s="620" t="s">
        <v>201</v>
      </c>
      <c r="D71" s="621" t="s">
        <v>197</v>
      </c>
      <c r="E71" s="621" t="s">
        <v>15</v>
      </c>
      <c r="F71" s="621" t="s">
        <v>198</v>
      </c>
      <c r="G71" s="621" t="s">
        <v>199</v>
      </c>
      <c r="H71" s="621" t="s">
        <v>16</v>
      </c>
      <c r="I71" s="621">
        <v>1963</v>
      </c>
      <c r="J71" s="621" t="s">
        <v>27</v>
      </c>
      <c r="K71" s="622" t="s">
        <v>138</v>
      </c>
      <c r="L71" s="622">
        <v>5</v>
      </c>
      <c r="M71" s="623">
        <v>0.031215277777777783</v>
      </c>
      <c r="N71" s="624">
        <v>0.006243055555555556</v>
      </c>
      <c r="O71" s="625">
        <v>1</v>
      </c>
      <c r="P71" s="766"/>
      <c r="Q71" s="766"/>
      <c r="R71" s="767"/>
      <c r="S71" s="766"/>
      <c r="T71" s="490"/>
      <c r="U71" s="490"/>
      <c r="V71" s="490"/>
      <c r="W71" s="490"/>
    </row>
    <row r="72" spans="1:23" s="241" customFormat="1" ht="12.75">
      <c r="A72" s="229">
        <v>4</v>
      </c>
      <c r="B72" s="230">
        <v>53</v>
      </c>
      <c r="C72" s="230" t="s">
        <v>306</v>
      </c>
      <c r="D72" s="231" t="s">
        <v>40</v>
      </c>
      <c r="E72" s="231" t="s">
        <v>15</v>
      </c>
      <c r="F72" s="231" t="s">
        <v>15</v>
      </c>
      <c r="G72" s="231" t="s">
        <v>15</v>
      </c>
      <c r="H72" s="231" t="s">
        <v>36</v>
      </c>
      <c r="I72" s="231">
        <v>1962</v>
      </c>
      <c r="J72" s="231" t="s">
        <v>42</v>
      </c>
      <c r="K72" s="232" t="s">
        <v>138</v>
      </c>
      <c r="L72" s="232">
        <v>5</v>
      </c>
      <c r="M72" s="233">
        <v>0.031215277777777783</v>
      </c>
      <c r="N72" s="234">
        <v>0.006243055555555556</v>
      </c>
      <c r="O72" s="235">
        <v>1</v>
      </c>
      <c r="P72" s="240"/>
      <c r="Q72" s="240"/>
      <c r="R72" s="490"/>
      <c r="S72" s="240"/>
      <c r="T72" s="490"/>
      <c r="U72" s="490"/>
      <c r="V72" s="490"/>
      <c r="W72" s="490"/>
    </row>
    <row r="73" spans="1:23" s="241" customFormat="1" ht="12.75">
      <c r="A73" s="229">
        <v>5</v>
      </c>
      <c r="B73" s="230">
        <v>9</v>
      </c>
      <c r="C73" s="230" t="s">
        <v>200</v>
      </c>
      <c r="D73" s="231" t="s">
        <v>197</v>
      </c>
      <c r="E73" s="231" t="s">
        <v>15</v>
      </c>
      <c r="F73" s="231" t="s">
        <v>198</v>
      </c>
      <c r="G73" s="231" t="s">
        <v>199</v>
      </c>
      <c r="H73" s="231" t="s">
        <v>36</v>
      </c>
      <c r="I73" s="231">
        <v>1967</v>
      </c>
      <c r="J73" s="231" t="s">
        <v>42</v>
      </c>
      <c r="K73" s="232" t="s">
        <v>138</v>
      </c>
      <c r="L73" s="232">
        <v>5</v>
      </c>
      <c r="M73" s="233">
        <v>0.03125</v>
      </c>
      <c r="N73" s="234">
        <v>0.00625</v>
      </c>
      <c r="O73" s="235">
        <v>2</v>
      </c>
      <c r="P73" s="240"/>
      <c r="Q73" s="240"/>
      <c r="R73" s="490"/>
      <c r="S73" s="240"/>
      <c r="T73" s="490"/>
      <c r="U73" s="490"/>
      <c r="V73" s="490"/>
      <c r="W73" s="490"/>
    </row>
    <row r="74" spans="1:23" s="241" customFormat="1" ht="12.75">
      <c r="A74" s="229">
        <v>6</v>
      </c>
      <c r="B74" s="230">
        <v>29</v>
      </c>
      <c r="C74" s="230" t="s">
        <v>229</v>
      </c>
      <c r="D74" s="231" t="s">
        <v>230</v>
      </c>
      <c r="E74" s="231" t="s">
        <v>15</v>
      </c>
      <c r="F74" s="231" t="s">
        <v>231</v>
      </c>
      <c r="G74" s="231" t="s">
        <v>231</v>
      </c>
      <c r="H74" s="231" t="s">
        <v>36</v>
      </c>
      <c r="I74" s="231">
        <v>1973</v>
      </c>
      <c r="J74" s="231" t="s">
        <v>41</v>
      </c>
      <c r="K74" s="232" t="s">
        <v>138</v>
      </c>
      <c r="L74" s="232">
        <v>5</v>
      </c>
      <c r="M74" s="233">
        <v>0.03125</v>
      </c>
      <c r="N74" s="234">
        <v>0.00625</v>
      </c>
      <c r="O74" s="235">
        <v>2</v>
      </c>
      <c r="P74" s="240"/>
      <c r="Q74" s="240"/>
      <c r="R74" s="490"/>
      <c r="S74" s="240"/>
      <c r="T74" s="490"/>
      <c r="U74" s="490"/>
      <c r="V74" s="490"/>
      <c r="W74" s="490"/>
    </row>
    <row r="75" spans="1:23" s="225" customFormat="1" ht="12.75">
      <c r="A75" s="619">
        <v>4</v>
      </c>
      <c r="B75" s="620">
        <v>66</v>
      </c>
      <c r="C75" s="620" t="s">
        <v>307</v>
      </c>
      <c r="D75" s="621" t="s">
        <v>308</v>
      </c>
      <c r="E75" s="621" t="s">
        <v>15</v>
      </c>
      <c r="F75" s="621" t="s">
        <v>170</v>
      </c>
      <c r="G75" s="621" t="s">
        <v>133</v>
      </c>
      <c r="H75" s="621" t="s">
        <v>16</v>
      </c>
      <c r="I75" s="621">
        <v>1984</v>
      </c>
      <c r="J75" s="621" t="s">
        <v>21</v>
      </c>
      <c r="K75" s="622" t="s">
        <v>138</v>
      </c>
      <c r="L75" s="622">
        <v>5</v>
      </c>
      <c r="M75" s="623">
        <v>0.03394675925925926</v>
      </c>
      <c r="N75" s="624">
        <v>0.006789351851851852</v>
      </c>
      <c r="O75" s="625">
        <v>2</v>
      </c>
      <c r="P75" s="766"/>
      <c r="Q75" s="766"/>
      <c r="R75" s="767"/>
      <c r="S75" s="766"/>
      <c r="T75" s="489"/>
      <c r="U75" s="489"/>
      <c r="V75" s="489"/>
      <c r="W75" s="489"/>
    </row>
    <row r="76" spans="1:23" s="241" customFormat="1" ht="12.75">
      <c r="A76" s="619">
        <v>5</v>
      </c>
      <c r="B76" s="620">
        <v>65</v>
      </c>
      <c r="C76" s="620" t="s">
        <v>235</v>
      </c>
      <c r="D76" s="621" t="s">
        <v>236</v>
      </c>
      <c r="E76" s="621" t="s">
        <v>15</v>
      </c>
      <c r="F76" s="621" t="s">
        <v>170</v>
      </c>
      <c r="G76" s="621" t="s">
        <v>133</v>
      </c>
      <c r="H76" s="621" t="s">
        <v>16</v>
      </c>
      <c r="I76" s="621">
        <v>1973</v>
      </c>
      <c r="J76" s="621" t="s">
        <v>24</v>
      </c>
      <c r="K76" s="622" t="s">
        <v>138</v>
      </c>
      <c r="L76" s="622">
        <v>5</v>
      </c>
      <c r="M76" s="623">
        <v>0.03394675925925926</v>
      </c>
      <c r="N76" s="624">
        <v>0.006789351851851852</v>
      </c>
      <c r="O76" s="625">
        <v>1</v>
      </c>
      <c r="P76" s="766"/>
      <c r="Q76" s="766"/>
      <c r="R76" s="767"/>
      <c r="S76" s="766"/>
      <c r="T76" s="490"/>
      <c r="U76" s="490"/>
      <c r="V76" s="490"/>
      <c r="W76" s="490"/>
    </row>
    <row r="77" spans="1:23" s="241" customFormat="1" ht="13.5" thickBot="1">
      <c r="A77" s="626">
        <v>6</v>
      </c>
      <c r="B77" s="627">
        <v>52</v>
      </c>
      <c r="C77" s="627" t="s">
        <v>140</v>
      </c>
      <c r="D77" s="628" t="s">
        <v>141</v>
      </c>
      <c r="E77" s="628" t="s">
        <v>15</v>
      </c>
      <c r="F77" s="628" t="s">
        <v>15</v>
      </c>
      <c r="G77" s="628" t="s">
        <v>15</v>
      </c>
      <c r="H77" s="628" t="s">
        <v>16</v>
      </c>
      <c r="I77" s="628">
        <v>1941</v>
      </c>
      <c r="J77" s="628" t="s">
        <v>125</v>
      </c>
      <c r="K77" s="629" t="s">
        <v>138</v>
      </c>
      <c r="L77" s="629">
        <v>5</v>
      </c>
      <c r="M77" s="630">
        <v>0.03478009259259259</v>
      </c>
      <c r="N77" s="631">
        <v>0.0069560185185185185</v>
      </c>
      <c r="O77" s="632">
        <v>1</v>
      </c>
      <c r="P77" s="766"/>
      <c r="Q77" s="766"/>
      <c r="R77" s="767"/>
      <c r="S77" s="766"/>
      <c r="T77" s="490"/>
      <c r="U77" s="490"/>
      <c r="V77" s="490"/>
      <c r="W77" s="490"/>
    </row>
    <row r="78" spans="1:23" s="225" customFormat="1" ht="13.5" thickBot="1">
      <c r="A78" s="609"/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782">
        <v>60</v>
      </c>
      <c r="M78" s="783">
        <v>0.36063657407407407</v>
      </c>
      <c r="N78" s="784">
        <v>0.006010609567901235</v>
      </c>
      <c r="O78" s="785">
        <v>0.030053047839506172</v>
      </c>
      <c r="P78" s="176"/>
      <c r="Q78" s="768"/>
      <c r="R78" s="769"/>
      <c r="S78" s="488"/>
      <c r="T78" s="489"/>
      <c r="U78" s="489"/>
      <c r="V78" s="489"/>
      <c r="W78" s="489"/>
    </row>
    <row r="79" spans="1:23" s="294" customFormat="1" ht="13.5" thickBot="1">
      <c r="A79" s="293" t="s">
        <v>241</v>
      </c>
      <c r="M79" s="295"/>
      <c r="P79" s="176"/>
      <c r="Q79" s="770"/>
      <c r="R79" s="771"/>
      <c r="S79" s="770"/>
      <c r="T79" s="771"/>
      <c r="U79" s="771"/>
      <c r="V79" s="771"/>
      <c r="W79" s="771"/>
    </row>
    <row r="80" spans="1:23" s="294" customFormat="1" ht="35.25" thickBot="1">
      <c r="A80" s="296" t="s">
        <v>49</v>
      </c>
      <c r="B80" s="297" t="s">
        <v>0</v>
      </c>
      <c r="C80" s="297" t="s">
        <v>1</v>
      </c>
      <c r="D80" s="297" t="s">
        <v>2</v>
      </c>
      <c r="E80" s="297" t="s">
        <v>3</v>
      </c>
      <c r="F80" s="297" t="s">
        <v>4</v>
      </c>
      <c r="G80" s="297" t="s">
        <v>5</v>
      </c>
      <c r="H80" s="297" t="s">
        <v>6</v>
      </c>
      <c r="I80" s="297" t="s">
        <v>7</v>
      </c>
      <c r="J80" s="297" t="s">
        <v>8</v>
      </c>
      <c r="K80" s="297" t="s">
        <v>9</v>
      </c>
      <c r="L80" s="297" t="s">
        <v>10</v>
      </c>
      <c r="M80" s="297" t="s">
        <v>11</v>
      </c>
      <c r="N80" s="298" t="s">
        <v>12</v>
      </c>
      <c r="O80" s="761" t="s">
        <v>13</v>
      </c>
      <c r="P80" s="176"/>
      <c r="Q80" s="770"/>
      <c r="R80" s="771"/>
      <c r="S80" s="770"/>
      <c r="T80" s="771"/>
      <c r="U80" s="771"/>
      <c r="V80" s="771"/>
      <c r="W80" s="771"/>
    </row>
    <row r="81" spans="1:23" s="294" customFormat="1" ht="12.75">
      <c r="A81" s="299">
        <v>1</v>
      </c>
      <c r="B81" s="300">
        <v>20</v>
      </c>
      <c r="C81" s="300" t="s">
        <v>215</v>
      </c>
      <c r="D81" s="301" t="s">
        <v>179</v>
      </c>
      <c r="E81" s="301" t="s">
        <v>15</v>
      </c>
      <c r="F81" s="301" t="s">
        <v>180</v>
      </c>
      <c r="G81" s="301" t="s">
        <v>180</v>
      </c>
      <c r="H81" s="301" t="s">
        <v>16</v>
      </c>
      <c r="I81" s="301">
        <v>2003</v>
      </c>
      <c r="J81" s="301" t="s">
        <v>237</v>
      </c>
      <c r="K81" s="301" t="s">
        <v>167</v>
      </c>
      <c r="L81" s="301">
        <v>2</v>
      </c>
      <c r="M81" s="302">
        <v>0.005775462962962962</v>
      </c>
      <c r="N81" s="303">
        <v>0.002887731481481481</v>
      </c>
      <c r="O81" s="304">
        <v>1</v>
      </c>
      <c r="P81" s="176"/>
      <c r="Q81" s="770"/>
      <c r="R81" s="771"/>
      <c r="S81" s="770"/>
      <c r="T81" s="771"/>
      <c r="U81" s="771"/>
      <c r="V81" s="771"/>
      <c r="W81" s="771"/>
    </row>
    <row r="82" spans="1:23" s="311" customFormat="1" ht="12.75">
      <c r="A82" s="305">
        <v>2</v>
      </c>
      <c r="B82" s="306">
        <v>15</v>
      </c>
      <c r="C82" s="306" t="s">
        <v>238</v>
      </c>
      <c r="D82" s="307" t="s">
        <v>228</v>
      </c>
      <c r="E82" s="307" t="s">
        <v>15</v>
      </c>
      <c r="F82" s="307" t="s">
        <v>206</v>
      </c>
      <c r="G82" s="307" t="s">
        <v>203</v>
      </c>
      <c r="H82" s="307" t="s">
        <v>16</v>
      </c>
      <c r="I82" s="307">
        <v>2008</v>
      </c>
      <c r="J82" s="307" t="s">
        <v>237</v>
      </c>
      <c r="K82" s="307" t="s">
        <v>167</v>
      </c>
      <c r="L82" s="307">
        <v>2</v>
      </c>
      <c r="M82" s="308">
        <v>0.006354166666666667</v>
      </c>
      <c r="N82" s="309">
        <v>0.0031770833333333334</v>
      </c>
      <c r="O82" s="310">
        <v>2</v>
      </c>
      <c r="P82" s="176"/>
      <c r="Q82" s="770"/>
      <c r="R82" s="772"/>
      <c r="S82" s="770"/>
      <c r="T82" s="772"/>
      <c r="U82" s="772"/>
      <c r="V82" s="772"/>
      <c r="W82" s="772"/>
    </row>
    <row r="83" spans="1:23" s="311" customFormat="1" ht="12.75">
      <c r="A83" s="305">
        <v>3</v>
      </c>
      <c r="B83" s="312">
        <v>42</v>
      </c>
      <c r="C83" s="312" t="s">
        <v>296</v>
      </c>
      <c r="D83" s="313" t="s">
        <v>297</v>
      </c>
      <c r="E83" s="307" t="s">
        <v>15</v>
      </c>
      <c r="F83" s="313" t="s">
        <v>298</v>
      </c>
      <c r="G83" s="313" t="s">
        <v>299</v>
      </c>
      <c r="H83" s="307" t="s">
        <v>16</v>
      </c>
      <c r="I83" s="313">
        <v>2004</v>
      </c>
      <c r="J83" s="307" t="s">
        <v>237</v>
      </c>
      <c r="K83" s="307" t="s">
        <v>167</v>
      </c>
      <c r="L83" s="307">
        <v>2</v>
      </c>
      <c r="M83" s="314">
        <v>0.0066550925925925935</v>
      </c>
      <c r="N83" s="309">
        <v>0.0033275462962962968</v>
      </c>
      <c r="O83" s="315">
        <v>3</v>
      </c>
      <c r="P83" s="176"/>
      <c r="Q83" s="770"/>
      <c r="R83" s="772"/>
      <c r="S83" s="770"/>
      <c r="T83" s="772"/>
      <c r="U83" s="772"/>
      <c r="V83" s="772"/>
      <c r="W83" s="772"/>
    </row>
    <row r="84" spans="1:23" s="637" customFormat="1" ht="12.75">
      <c r="A84" s="237">
        <v>4</v>
      </c>
      <c r="B84" s="549">
        <v>13</v>
      </c>
      <c r="C84" s="549" t="s">
        <v>300</v>
      </c>
      <c r="D84" s="286" t="s">
        <v>301</v>
      </c>
      <c r="E84" s="610" t="s">
        <v>15</v>
      </c>
      <c r="F84" s="286" t="s">
        <v>302</v>
      </c>
      <c r="G84" s="286" t="s">
        <v>203</v>
      </c>
      <c r="H84" s="232" t="s">
        <v>36</v>
      </c>
      <c r="I84" s="286">
        <v>2005</v>
      </c>
      <c r="J84" s="232" t="s">
        <v>347</v>
      </c>
      <c r="K84" s="232" t="s">
        <v>167</v>
      </c>
      <c r="L84" s="232">
        <v>2</v>
      </c>
      <c r="M84" s="459">
        <v>0.0069097222222222225</v>
      </c>
      <c r="N84" s="611">
        <v>0.0034548611111111112</v>
      </c>
      <c r="O84" s="239">
        <v>1</v>
      </c>
      <c r="P84" s="240"/>
      <c r="Q84" s="240"/>
      <c r="R84" s="773"/>
      <c r="S84" s="240"/>
      <c r="T84" s="773"/>
      <c r="U84" s="773"/>
      <c r="V84" s="773"/>
      <c r="W84" s="773"/>
    </row>
    <row r="85" spans="1:23" s="311" customFormat="1" ht="12.75">
      <c r="A85" s="305">
        <v>5</v>
      </c>
      <c r="B85" s="312">
        <v>71</v>
      </c>
      <c r="C85" s="312" t="s">
        <v>193</v>
      </c>
      <c r="D85" s="313" t="s">
        <v>239</v>
      </c>
      <c r="E85" s="307" t="s">
        <v>15</v>
      </c>
      <c r="F85" s="313" t="s">
        <v>240</v>
      </c>
      <c r="G85" s="313" t="s">
        <v>240</v>
      </c>
      <c r="H85" s="307" t="s">
        <v>16</v>
      </c>
      <c r="I85" s="313">
        <v>2002</v>
      </c>
      <c r="J85" s="307" t="s">
        <v>237</v>
      </c>
      <c r="K85" s="307" t="s">
        <v>167</v>
      </c>
      <c r="L85" s="307">
        <v>2</v>
      </c>
      <c r="M85" s="314">
        <v>0.007488425925925926</v>
      </c>
      <c r="N85" s="309">
        <v>0.003744212962962963</v>
      </c>
      <c r="O85" s="315">
        <v>4</v>
      </c>
      <c r="P85" s="176"/>
      <c r="Q85" s="770"/>
      <c r="R85" s="772"/>
      <c r="S85" s="770"/>
      <c r="T85" s="772"/>
      <c r="U85" s="772"/>
      <c r="V85" s="772"/>
      <c r="W85" s="772"/>
    </row>
    <row r="86" spans="1:23" s="311" customFormat="1" ht="13.5" thickBot="1">
      <c r="A86" s="316">
        <v>6</v>
      </c>
      <c r="B86" s="317">
        <v>16</v>
      </c>
      <c r="C86" s="317" t="s">
        <v>28</v>
      </c>
      <c r="D86" s="318" t="s">
        <v>277</v>
      </c>
      <c r="E86" s="318" t="s">
        <v>15</v>
      </c>
      <c r="F86" s="318" t="s">
        <v>206</v>
      </c>
      <c r="G86" s="318" t="s">
        <v>203</v>
      </c>
      <c r="H86" s="318" t="s">
        <v>16</v>
      </c>
      <c r="I86" s="318">
        <v>2005</v>
      </c>
      <c r="J86" s="318" t="s">
        <v>237</v>
      </c>
      <c r="K86" s="318" t="s">
        <v>167</v>
      </c>
      <c r="L86" s="318">
        <v>2</v>
      </c>
      <c r="M86" s="319">
        <v>0.008252314814814815</v>
      </c>
      <c r="N86" s="320">
        <v>0.004126157407407407</v>
      </c>
      <c r="O86" s="321">
        <v>5</v>
      </c>
      <c r="P86" s="176"/>
      <c r="Q86" s="770"/>
      <c r="R86" s="772"/>
      <c r="S86" s="770"/>
      <c r="T86" s="772"/>
      <c r="U86" s="772"/>
      <c r="V86" s="772"/>
      <c r="W86" s="772"/>
    </row>
    <row r="87" spans="1:23" s="311" customFormat="1" ht="13.5" thickBot="1">
      <c r="A87" s="322"/>
      <c r="L87" s="786">
        <v>12</v>
      </c>
      <c r="M87" s="787">
        <v>0.04143518518518519</v>
      </c>
      <c r="N87" s="788">
        <v>0.0034529320987654326</v>
      </c>
      <c r="O87" s="789">
        <v>0.006905864197530865</v>
      </c>
      <c r="P87" s="772"/>
      <c r="Q87" s="774"/>
      <c r="R87" s="775"/>
      <c r="S87" s="770"/>
      <c r="T87" s="772"/>
      <c r="U87" s="772"/>
      <c r="V87" s="772"/>
      <c r="W87" s="772"/>
    </row>
    <row r="88" spans="1:18" ht="12.75">
      <c r="A88" s="8" t="s">
        <v>46</v>
      </c>
      <c r="M88" s="248"/>
      <c r="R88" s="769"/>
    </row>
    <row r="89" spans="1:2" ht="12.75" hidden="1">
      <c r="A89" s="9" t="s">
        <v>294</v>
      </c>
      <c r="B89" s="10"/>
    </row>
    <row r="90" ht="12.75" hidden="1">
      <c r="A90" s="9" t="s">
        <v>295</v>
      </c>
    </row>
    <row r="91" spans="1:14" ht="12.75" hidden="1">
      <c r="A91" s="9" t="s">
        <v>47</v>
      </c>
      <c r="B91" s="10"/>
      <c r="N91" s="112"/>
    </row>
    <row r="92" spans="1:14" ht="12.75">
      <c r="A92" s="119" t="s">
        <v>313</v>
      </c>
      <c r="B92" s="120"/>
      <c r="N92" s="112"/>
    </row>
    <row r="93" spans="1:2" ht="12.75">
      <c r="A93" s="9" t="s">
        <v>345</v>
      </c>
      <c r="B93" s="10"/>
    </row>
    <row r="94" spans="1:2" ht="12.75">
      <c r="A94" s="9" t="s">
        <v>346</v>
      </c>
      <c r="B94" s="10"/>
    </row>
    <row r="95" ht="12.75">
      <c r="A95" s="179" t="s">
        <v>309</v>
      </c>
    </row>
    <row r="96" ht="12.75">
      <c r="A96" s="179" t="s">
        <v>303</v>
      </c>
    </row>
    <row r="97" spans="13:17" ht="12.75">
      <c r="M97" s="612"/>
      <c r="Q97" s="776"/>
    </row>
    <row r="98" spans="13:17" ht="12.75">
      <c r="M98" s="612"/>
      <c r="Q98" s="633"/>
    </row>
    <row r="99" ht="12.75">
      <c r="M99" s="112"/>
    </row>
    <row r="100" spans="13:17" ht="12.75">
      <c r="M100" s="612"/>
      <c r="Q100" s="633"/>
    </row>
    <row r="101" ht="12.75">
      <c r="M101" s="112"/>
    </row>
    <row r="102" ht="12.75">
      <c r="M102" s="112"/>
    </row>
  </sheetData>
  <sheetProtection/>
  <autoFilter ref="A6:S96"/>
  <printOptions/>
  <pageMargins left="0" right="0" top="0" bottom="0" header="0" footer="0"/>
  <pageSetup horizontalDpi="600" verticalDpi="600" orientation="portrait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7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152" sqref="R152"/>
    </sheetView>
  </sheetViews>
  <sheetFormatPr defaultColWidth="9.140625" defaultRowHeight="12.75"/>
  <cols>
    <col min="1" max="1" width="4.421875" style="21" customWidth="1"/>
    <col min="2" max="2" width="6.28125" style="15" customWidth="1"/>
    <col min="3" max="3" width="20.00390625" style="21" customWidth="1"/>
    <col min="4" max="4" width="10.57421875" style="13" customWidth="1"/>
    <col min="5" max="5" width="9.421875" style="14" customWidth="1"/>
    <col min="6" max="6" width="12.57421875" style="14" customWidth="1"/>
    <col min="7" max="7" width="11.7109375" style="15" customWidth="1"/>
    <col min="8" max="8" width="10.421875" style="15" customWidth="1"/>
    <col min="9" max="9" width="4.8515625" style="21" customWidth="1"/>
    <col min="10" max="10" width="4.7109375" style="110" customWidth="1"/>
    <col min="11" max="13" width="4.7109375" style="21" customWidth="1"/>
    <col min="14" max="14" width="7.7109375" style="21" customWidth="1"/>
    <col min="15" max="15" width="4.7109375" style="21" customWidth="1"/>
    <col min="16" max="16" width="6.140625" style="21" customWidth="1"/>
    <col min="17" max="17" width="7.140625" style="21" customWidth="1"/>
    <col min="18" max="18" width="30.7109375" style="32" customWidth="1"/>
    <col min="19" max="19" width="9.140625" style="15" customWidth="1"/>
    <col min="20" max="20" width="4.28125" style="15" customWidth="1"/>
    <col min="21" max="21" width="9.00390625" style="15" customWidth="1"/>
    <col min="22" max="22" width="9.28125" style="15" customWidth="1"/>
    <col min="23" max="23" width="4.140625" style="15" customWidth="1"/>
    <col min="24" max="24" width="9.00390625" style="15" customWidth="1"/>
    <col min="25" max="25" width="10.57421875" style="15" customWidth="1"/>
    <col min="26" max="26" width="4.8515625" style="15" customWidth="1"/>
    <col min="27" max="27" width="9.28125" style="15" customWidth="1"/>
    <col min="28" max="28" width="9.7109375" style="14" customWidth="1"/>
    <col min="29" max="29" width="8.421875" style="18" customWidth="1"/>
    <col min="30" max="30" width="9.8515625" style="15" customWidth="1"/>
    <col min="31" max="31" width="11.7109375" style="153" customWidth="1"/>
    <col min="32" max="32" width="8.57421875" style="153" customWidth="1"/>
    <col min="33" max="33" width="9.57421875" style="153" customWidth="1"/>
    <col min="34" max="34" width="10.00390625" style="113" customWidth="1"/>
    <col min="35" max="35" width="8.421875" style="113" customWidth="1"/>
    <col min="36" max="36" width="9.7109375" style="19" customWidth="1"/>
    <col min="37" max="37" width="9.140625" style="19" customWidth="1"/>
    <col min="38" max="38" width="10.421875" style="19" bestFit="1" customWidth="1"/>
    <col min="39" max="60" width="9.140625" style="20" customWidth="1"/>
    <col min="61" max="16384" width="9.140625" style="21" customWidth="1"/>
  </cols>
  <sheetData>
    <row r="1" spans="1:60" ht="17.25" customHeight="1" thickBot="1">
      <c r="A1" s="1" t="s">
        <v>289</v>
      </c>
      <c r="B1" s="11"/>
      <c r="C1" s="12"/>
      <c r="I1" s="12"/>
      <c r="J1" s="16"/>
      <c r="K1" s="12"/>
      <c r="L1" s="12"/>
      <c r="M1" s="12"/>
      <c r="N1" s="12"/>
      <c r="O1" s="12"/>
      <c r="P1" s="12"/>
      <c r="Q1" s="12"/>
      <c r="R1" s="12"/>
      <c r="S1" s="11"/>
      <c r="T1" s="11"/>
      <c r="U1" s="17"/>
      <c r="W1" s="11"/>
      <c r="AH1" s="111"/>
      <c r="AI1" s="111"/>
      <c r="BF1" s="21"/>
      <c r="BG1" s="21"/>
      <c r="BH1" s="21"/>
    </row>
    <row r="2" spans="1:57" s="32" customFormat="1" ht="26.25" customHeight="1" thickBot="1">
      <c r="A2" s="22"/>
      <c r="B2" s="11"/>
      <c r="C2" s="12"/>
      <c r="D2" s="23" t="s">
        <v>73</v>
      </c>
      <c r="E2" s="24"/>
      <c r="F2" s="24"/>
      <c r="G2" s="25" t="s">
        <v>69</v>
      </c>
      <c r="H2" s="26" t="s">
        <v>74</v>
      </c>
      <c r="I2" s="12"/>
      <c r="J2" s="16"/>
      <c r="K2" s="12"/>
      <c r="L2" s="12"/>
      <c r="M2" s="12"/>
      <c r="N2" s="12"/>
      <c r="O2" s="12"/>
      <c r="P2" s="12"/>
      <c r="Q2" s="12"/>
      <c r="R2" s="123"/>
      <c r="S2" s="126" t="s">
        <v>79</v>
      </c>
      <c r="T2" s="42"/>
      <c r="U2" s="127" t="s">
        <v>372</v>
      </c>
      <c r="V2" s="27" t="s">
        <v>84</v>
      </c>
      <c r="W2" s="28"/>
      <c r="X2" s="29" t="s">
        <v>373</v>
      </c>
      <c r="Y2" s="27" t="s">
        <v>80</v>
      </c>
      <c r="Z2" s="28"/>
      <c r="AA2" s="29" t="s">
        <v>374</v>
      </c>
      <c r="AB2" s="154" t="s">
        <v>81</v>
      </c>
      <c r="AC2" s="155"/>
      <c r="AD2" s="29" t="s">
        <v>375</v>
      </c>
      <c r="AE2" s="27" t="s">
        <v>82</v>
      </c>
      <c r="AF2" s="28"/>
      <c r="AG2" s="29" t="s">
        <v>376</v>
      </c>
      <c r="AH2" s="606" t="s">
        <v>121</v>
      </c>
      <c r="AI2" s="607"/>
      <c r="AJ2" s="608"/>
      <c r="AK2" s="30"/>
      <c r="AL2" s="30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60" ht="33.75" customHeight="1" thickBot="1">
      <c r="A3" s="33" t="s">
        <v>378</v>
      </c>
      <c r="B3" s="34" t="s">
        <v>54</v>
      </c>
      <c r="C3" s="215" t="s">
        <v>2</v>
      </c>
      <c r="D3" s="36" t="s">
        <v>11</v>
      </c>
      <c r="E3" s="37" t="s">
        <v>70</v>
      </c>
      <c r="F3" s="38" t="s">
        <v>71</v>
      </c>
      <c r="G3" s="25" t="s">
        <v>72</v>
      </c>
      <c r="H3" s="39" t="s">
        <v>60</v>
      </c>
      <c r="I3" s="216" t="s">
        <v>55</v>
      </c>
      <c r="J3" s="40" t="s">
        <v>56</v>
      </c>
      <c r="K3" s="40" t="s">
        <v>57</v>
      </c>
      <c r="L3" s="40" t="s">
        <v>58</v>
      </c>
      <c r="M3" s="124" t="s">
        <v>59</v>
      </c>
      <c r="N3" s="122" t="s">
        <v>75</v>
      </c>
      <c r="O3" s="35" t="s">
        <v>6</v>
      </c>
      <c r="P3" s="40" t="s">
        <v>7</v>
      </c>
      <c r="Q3" s="125" t="s">
        <v>8</v>
      </c>
      <c r="R3" s="121" t="s">
        <v>76</v>
      </c>
      <c r="S3" s="41" t="s">
        <v>77</v>
      </c>
      <c r="T3" s="42" t="s">
        <v>78</v>
      </c>
      <c r="U3" s="43" t="s">
        <v>60</v>
      </c>
      <c r="V3" s="41" t="s">
        <v>77</v>
      </c>
      <c r="W3" s="42" t="s">
        <v>78</v>
      </c>
      <c r="X3" s="43" t="s">
        <v>60</v>
      </c>
      <c r="Y3" s="41" t="s">
        <v>77</v>
      </c>
      <c r="Z3" s="42" t="s">
        <v>78</v>
      </c>
      <c r="AA3" s="43" t="s">
        <v>60</v>
      </c>
      <c r="AB3" s="156" t="s">
        <v>77</v>
      </c>
      <c r="AC3" s="157">
        <v>12.195</v>
      </c>
      <c r="AD3" s="158" t="s">
        <v>60</v>
      </c>
      <c r="AE3" s="156" t="s">
        <v>77</v>
      </c>
      <c r="AF3" s="157" t="s">
        <v>285</v>
      </c>
      <c r="AG3" s="158" t="s">
        <v>60</v>
      </c>
      <c r="AH3" s="200" t="s">
        <v>77</v>
      </c>
      <c r="AI3" s="201" t="s">
        <v>123</v>
      </c>
      <c r="AJ3" s="743" t="s">
        <v>60</v>
      </c>
      <c r="BF3" s="21"/>
      <c r="BG3" s="21"/>
      <c r="BH3" s="21"/>
    </row>
    <row r="4" spans="1:38" s="341" customFormat="1" ht="12.75" customHeight="1">
      <c r="A4" s="323">
        <v>1</v>
      </c>
      <c r="B4" s="324">
        <v>70</v>
      </c>
      <c r="C4" s="325" t="s">
        <v>148</v>
      </c>
      <c r="D4" s="326">
        <f>S4+V4+Y4+AB4</f>
        <v>0.027395833333333338</v>
      </c>
      <c r="E4" s="327">
        <f>IF(D5&gt;D4,D5-D4,"")</f>
        <v>6.944444444443448E-05</v>
      </c>
      <c r="F4" s="327">
        <f>D4-$D$4</f>
        <v>0</v>
      </c>
      <c r="G4" s="328">
        <f>T4+W4+Z4+AC4</f>
        <v>10</v>
      </c>
      <c r="H4" s="329">
        <f>D4/G4</f>
        <v>0.002739583333333334</v>
      </c>
      <c r="I4" s="330">
        <v>1</v>
      </c>
      <c r="J4" s="331"/>
      <c r="K4" s="332"/>
      <c r="L4" s="332"/>
      <c r="M4" s="333"/>
      <c r="N4" s="291" t="s">
        <v>18</v>
      </c>
      <c r="O4" s="291" t="s">
        <v>16</v>
      </c>
      <c r="P4" s="291">
        <v>1982</v>
      </c>
      <c r="Q4" s="291" t="s">
        <v>21</v>
      </c>
      <c r="R4" s="334" t="s">
        <v>310</v>
      </c>
      <c r="S4" s="335">
        <v>0.027395833333333338</v>
      </c>
      <c r="T4" s="336">
        <v>10</v>
      </c>
      <c r="U4" s="337">
        <f aca="true" t="shared" si="0" ref="U4:U30">S4/T4</f>
        <v>0.002739583333333334</v>
      </c>
      <c r="V4" s="335"/>
      <c r="W4" s="338"/>
      <c r="X4" s="337" t="e">
        <f aca="true" t="shared" si="1" ref="X4:X30">V4/W4</f>
        <v>#DIV/0!</v>
      </c>
      <c r="Y4" s="357"/>
      <c r="Z4" s="338"/>
      <c r="AA4" s="337" t="e">
        <f aca="true" t="shared" si="2" ref="AA4:AA30">Y4/Z4</f>
        <v>#DIV/0!</v>
      </c>
      <c r="AB4" s="335"/>
      <c r="AC4" s="338"/>
      <c r="AD4" s="337" t="e">
        <f aca="true" t="shared" si="3" ref="AD4:AD30">AB4/AC4</f>
        <v>#DIV/0!</v>
      </c>
      <c r="AE4" s="335"/>
      <c r="AF4" s="338"/>
      <c r="AG4" s="337" t="e">
        <f aca="true" t="shared" si="4" ref="AG4:AG30">AE4/AF4</f>
        <v>#DIV/0!</v>
      </c>
      <c r="AH4" s="339"/>
      <c r="AI4" s="340"/>
      <c r="AJ4" s="744"/>
      <c r="AK4" s="249"/>
      <c r="AL4" s="249"/>
    </row>
    <row r="5" spans="1:38" s="341" customFormat="1" ht="12.75" customHeight="1">
      <c r="A5" s="342">
        <f>A4+1</f>
        <v>2</v>
      </c>
      <c r="B5" s="220">
        <v>1</v>
      </c>
      <c r="C5" s="343" t="s">
        <v>153</v>
      </c>
      <c r="D5" s="344">
        <f>S5+V5+Y5+AB5</f>
        <v>0.027465277777777772</v>
      </c>
      <c r="E5" s="327">
        <f>IF(D6&gt;D5,D6-D5,"")</f>
        <v>0.00047453703703704414</v>
      </c>
      <c r="F5" s="327">
        <f>D5-$D$4</f>
        <v>6.944444444443448E-05</v>
      </c>
      <c r="G5" s="345">
        <f>T5+W5+Z5+AC5</f>
        <v>10</v>
      </c>
      <c r="H5" s="346">
        <f>D5/G5</f>
        <v>0.0027465277777777774</v>
      </c>
      <c r="I5" s="347">
        <v>2</v>
      </c>
      <c r="J5" s="348"/>
      <c r="K5" s="349"/>
      <c r="L5" s="349"/>
      <c r="M5" s="350"/>
      <c r="N5" s="250" t="s">
        <v>18</v>
      </c>
      <c r="O5" s="250" t="s">
        <v>16</v>
      </c>
      <c r="P5" s="250">
        <v>1984</v>
      </c>
      <c r="Q5" s="250" t="s">
        <v>21</v>
      </c>
      <c r="R5" s="351" t="s">
        <v>160</v>
      </c>
      <c r="S5" s="335">
        <v>0.027465277777777772</v>
      </c>
      <c r="T5" s="338">
        <v>10</v>
      </c>
      <c r="U5" s="352">
        <f t="shared" si="0"/>
        <v>0.0027465277777777774</v>
      </c>
      <c r="V5" s="335"/>
      <c r="W5" s="338"/>
      <c r="X5" s="352" t="e">
        <f t="shared" si="1"/>
        <v>#DIV/0!</v>
      </c>
      <c r="Y5" s="357"/>
      <c r="Z5" s="338"/>
      <c r="AA5" s="352" t="e">
        <f t="shared" si="2"/>
        <v>#DIV/0!</v>
      </c>
      <c r="AB5" s="335"/>
      <c r="AC5" s="338"/>
      <c r="AD5" s="352" t="e">
        <f t="shared" si="3"/>
        <v>#DIV/0!</v>
      </c>
      <c r="AE5" s="335"/>
      <c r="AF5" s="338"/>
      <c r="AG5" s="352" t="e">
        <f t="shared" si="4"/>
        <v>#DIV/0!</v>
      </c>
      <c r="AH5" s="339"/>
      <c r="AI5" s="643"/>
      <c r="AJ5" s="745"/>
      <c r="AK5" s="249"/>
      <c r="AL5" s="249"/>
    </row>
    <row r="6" spans="1:38" s="341" customFormat="1" ht="12.75" customHeight="1">
      <c r="A6" s="342">
        <f aca="true" t="shared" si="5" ref="A6:A59">A5+1</f>
        <v>3</v>
      </c>
      <c r="B6" s="220">
        <v>67</v>
      </c>
      <c r="C6" s="343" t="s">
        <v>62</v>
      </c>
      <c r="D6" s="344">
        <f aca="true" t="shared" si="6" ref="D6:D59">S6+V6+Y6+AB6</f>
        <v>0.027939814814814817</v>
      </c>
      <c r="E6" s="327">
        <f aca="true" t="shared" si="7" ref="E6:E59">IF(D7&gt;D6,D7-D6,"")</f>
        <v>0.00018518518518518406</v>
      </c>
      <c r="F6" s="327">
        <f aca="true" t="shared" si="8" ref="F6:F59">D6-$D$4</f>
        <v>0.0005439814814814786</v>
      </c>
      <c r="G6" s="345">
        <f aca="true" t="shared" si="9" ref="G6:G59">T6+W6+Z6+AC6</f>
        <v>10</v>
      </c>
      <c r="H6" s="346">
        <f aca="true" t="shared" si="10" ref="H6:H59">D6/G6</f>
        <v>0.0027939814814814815</v>
      </c>
      <c r="I6" s="347">
        <v>3</v>
      </c>
      <c r="J6" s="348"/>
      <c r="K6" s="349"/>
      <c r="L6" s="349"/>
      <c r="M6" s="350"/>
      <c r="N6" s="250" t="s">
        <v>18</v>
      </c>
      <c r="O6" s="250" t="s">
        <v>16</v>
      </c>
      <c r="P6" s="250">
        <v>1982</v>
      </c>
      <c r="Q6" s="250" t="s">
        <v>21</v>
      </c>
      <c r="R6" s="351" t="s">
        <v>217</v>
      </c>
      <c r="S6" s="335">
        <v>0.027939814814814817</v>
      </c>
      <c r="T6" s="338">
        <v>10</v>
      </c>
      <c r="U6" s="352">
        <f t="shared" si="0"/>
        <v>0.0027939814814814815</v>
      </c>
      <c r="V6" s="335"/>
      <c r="W6" s="338"/>
      <c r="X6" s="352" t="e">
        <f t="shared" si="1"/>
        <v>#DIV/0!</v>
      </c>
      <c r="Y6" s="357"/>
      <c r="Z6" s="338"/>
      <c r="AA6" s="352" t="e">
        <f t="shared" si="2"/>
        <v>#DIV/0!</v>
      </c>
      <c r="AB6" s="335"/>
      <c r="AC6" s="338"/>
      <c r="AD6" s="352" t="e">
        <f t="shared" si="3"/>
        <v>#DIV/0!</v>
      </c>
      <c r="AE6" s="335"/>
      <c r="AF6" s="338"/>
      <c r="AG6" s="352" t="e">
        <f t="shared" si="4"/>
        <v>#DIV/0!</v>
      </c>
      <c r="AH6" s="339"/>
      <c r="AI6" s="353"/>
      <c r="AJ6" s="745"/>
      <c r="AK6" s="249"/>
      <c r="AL6" s="249"/>
    </row>
    <row r="7" spans="1:38" s="341" customFormat="1" ht="12.75" customHeight="1">
      <c r="A7" s="342">
        <f t="shared" si="5"/>
        <v>4</v>
      </c>
      <c r="B7" s="220">
        <v>46</v>
      </c>
      <c r="C7" s="343" t="s">
        <v>61</v>
      </c>
      <c r="D7" s="344">
        <f t="shared" si="6"/>
        <v>0.028125</v>
      </c>
      <c r="E7" s="327">
        <f t="shared" si="7"/>
        <v>0.0006018518518518499</v>
      </c>
      <c r="F7" s="327">
        <f t="shared" si="8"/>
        <v>0.0007291666666666627</v>
      </c>
      <c r="G7" s="345">
        <f t="shared" si="9"/>
        <v>10</v>
      </c>
      <c r="H7" s="346">
        <f t="shared" si="10"/>
        <v>0.0028125</v>
      </c>
      <c r="I7" s="347">
        <v>4</v>
      </c>
      <c r="J7" s="348"/>
      <c r="K7" s="349"/>
      <c r="L7" s="349"/>
      <c r="M7" s="350"/>
      <c r="N7" s="250" t="s">
        <v>18</v>
      </c>
      <c r="O7" s="250" t="s">
        <v>16</v>
      </c>
      <c r="P7" s="250">
        <v>1972</v>
      </c>
      <c r="Q7" s="250" t="s">
        <v>24</v>
      </c>
      <c r="R7" s="351" t="s">
        <v>312</v>
      </c>
      <c r="S7" s="335">
        <v>0.028125</v>
      </c>
      <c r="T7" s="338">
        <v>10</v>
      </c>
      <c r="U7" s="352">
        <f t="shared" si="0"/>
        <v>0.0028125</v>
      </c>
      <c r="V7" s="335"/>
      <c r="W7" s="338"/>
      <c r="X7" s="352" t="e">
        <f t="shared" si="1"/>
        <v>#DIV/0!</v>
      </c>
      <c r="Y7" s="357"/>
      <c r="Z7" s="338"/>
      <c r="AA7" s="352" t="e">
        <f t="shared" si="2"/>
        <v>#DIV/0!</v>
      </c>
      <c r="AB7" s="335"/>
      <c r="AC7" s="338"/>
      <c r="AD7" s="352" t="e">
        <f t="shared" si="3"/>
        <v>#DIV/0!</v>
      </c>
      <c r="AE7" s="335"/>
      <c r="AF7" s="338"/>
      <c r="AG7" s="352" t="e">
        <f t="shared" si="4"/>
        <v>#DIV/0!</v>
      </c>
      <c r="AH7" s="339"/>
      <c r="AI7" s="353"/>
      <c r="AJ7" s="745"/>
      <c r="AK7" s="249"/>
      <c r="AL7" s="249"/>
    </row>
    <row r="8" spans="1:38" s="341" customFormat="1" ht="12.75" customHeight="1">
      <c r="A8" s="342">
        <f t="shared" si="5"/>
        <v>5</v>
      </c>
      <c r="B8" s="220">
        <v>62</v>
      </c>
      <c r="C8" s="343" t="s">
        <v>151</v>
      </c>
      <c r="D8" s="344">
        <f t="shared" si="6"/>
        <v>0.02872685185185185</v>
      </c>
      <c r="E8" s="327">
        <f t="shared" si="7"/>
        <v>0.0006250000000000006</v>
      </c>
      <c r="F8" s="327">
        <f t="shared" si="8"/>
        <v>0.0013310185185185126</v>
      </c>
      <c r="G8" s="345">
        <f t="shared" si="9"/>
        <v>10</v>
      </c>
      <c r="H8" s="346">
        <f t="shared" si="10"/>
        <v>0.002872685185185185</v>
      </c>
      <c r="I8" s="347">
        <v>5</v>
      </c>
      <c r="J8" s="348"/>
      <c r="K8" s="349"/>
      <c r="L8" s="349"/>
      <c r="M8" s="350"/>
      <c r="N8" s="250" t="s">
        <v>18</v>
      </c>
      <c r="O8" s="250" t="s">
        <v>16</v>
      </c>
      <c r="P8" s="250">
        <v>1999</v>
      </c>
      <c r="Q8" s="250" t="s">
        <v>17</v>
      </c>
      <c r="R8" s="351" t="s">
        <v>311</v>
      </c>
      <c r="S8" s="335">
        <v>0.02872685185185185</v>
      </c>
      <c r="T8" s="338">
        <v>10</v>
      </c>
      <c r="U8" s="352">
        <f t="shared" si="0"/>
        <v>0.002872685185185185</v>
      </c>
      <c r="V8" s="335"/>
      <c r="W8" s="338"/>
      <c r="X8" s="352" t="e">
        <f t="shared" si="1"/>
        <v>#DIV/0!</v>
      </c>
      <c r="Y8" s="357"/>
      <c r="Z8" s="338"/>
      <c r="AA8" s="352" t="e">
        <f t="shared" si="2"/>
        <v>#DIV/0!</v>
      </c>
      <c r="AB8" s="335"/>
      <c r="AC8" s="338"/>
      <c r="AD8" s="352" t="e">
        <f t="shared" si="3"/>
        <v>#DIV/0!</v>
      </c>
      <c r="AE8" s="335"/>
      <c r="AF8" s="338"/>
      <c r="AG8" s="352" t="e">
        <f t="shared" si="4"/>
        <v>#DIV/0!</v>
      </c>
      <c r="AH8" s="339"/>
      <c r="AI8" s="353"/>
      <c r="AJ8" s="745"/>
      <c r="AK8" s="249"/>
      <c r="AL8" s="249"/>
    </row>
    <row r="9" spans="1:38" s="341" customFormat="1" ht="12.75" customHeight="1">
      <c r="A9" s="342">
        <f t="shared" si="5"/>
        <v>6</v>
      </c>
      <c r="B9" s="220">
        <v>69</v>
      </c>
      <c r="C9" s="354" t="s">
        <v>150</v>
      </c>
      <c r="D9" s="344">
        <f t="shared" si="6"/>
        <v>0.02935185185185185</v>
      </c>
      <c r="E9" s="327">
        <f t="shared" si="7"/>
        <v>0.00023148148148148529</v>
      </c>
      <c r="F9" s="327">
        <f t="shared" si="8"/>
        <v>0.001956018518518513</v>
      </c>
      <c r="G9" s="345">
        <f t="shared" si="9"/>
        <v>10</v>
      </c>
      <c r="H9" s="346">
        <f t="shared" si="10"/>
        <v>0.002935185185185185</v>
      </c>
      <c r="I9" s="347">
        <v>6</v>
      </c>
      <c r="J9" s="348"/>
      <c r="K9" s="349"/>
      <c r="L9" s="349"/>
      <c r="M9" s="350"/>
      <c r="N9" s="250" t="s">
        <v>18</v>
      </c>
      <c r="O9" s="250" t="s">
        <v>16</v>
      </c>
      <c r="P9" s="250">
        <v>1972</v>
      </c>
      <c r="Q9" s="250" t="s">
        <v>24</v>
      </c>
      <c r="R9" s="351" t="s">
        <v>130</v>
      </c>
      <c r="S9" s="335">
        <v>0.02935185185185185</v>
      </c>
      <c r="T9" s="338">
        <v>10</v>
      </c>
      <c r="U9" s="352">
        <f t="shared" si="0"/>
        <v>0.002935185185185185</v>
      </c>
      <c r="V9" s="335"/>
      <c r="W9" s="338"/>
      <c r="X9" s="352" t="e">
        <f t="shared" si="1"/>
        <v>#DIV/0!</v>
      </c>
      <c r="Y9" s="335"/>
      <c r="Z9" s="338"/>
      <c r="AA9" s="352" t="e">
        <f t="shared" si="2"/>
        <v>#DIV/0!</v>
      </c>
      <c r="AB9" s="335"/>
      <c r="AC9" s="338"/>
      <c r="AD9" s="352" t="e">
        <f t="shared" si="3"/>
        <v>#DIV/0!</v>
      </c>
      <c r="AE9" s="335"/>
      <c r="AF9" s="338"/>
      <c r="AG9" s="352" t="e">
        <f t="shared" si="4"/>
        <v>#DIV/0!</v>
      </c>
      <c r="AH9" s="339"/>
      <c r="AI9" s="353"/>
      <c r="AJ9" s="745"/>
      <c r="AK9" s="249"/>
      <c r="AL9" s="249"/>
    </row>
    <row r="10" spans="1:38" s="341" customFormat="1" ht="12.75" customHeight="1">
      <c r="A10" s="342">
        <f t="shared" si="5"/>
        <v>7</v>
      </c>
      <c r="B10" s="220">
        <v>24</v>
      </c>
      <c r="C10" s="354" t="s">
        <v>152</v>
      </c>
      <c r="D10" s="344">
        <f t="shared" si="6"/>
        <v>0.029583333333333336</v>
      </c>
      <c r="E10" s="327">
        <f t="shared" si="7"/>
        <v>0.0008449074074074053</v>
      </c>
      <c r="F10" s="327">
        <f t="shared" si="8"/>
        <v>0.0021874999999999985</v>
      </c>
      <c r="G10" s="345">
        <f t="shared" si="9"/>
        <v>10</v>
      </c>
      <c r="H10" s="346">
        <f t="shared" si="10"/>
        <v>0.0029583333333333336</v>
      </c>
      <c r="I10" s="347">
        <v>7</v>
      </c>
      <c r="J10" s="348"/>
      <c r="K10" s="349"/>
      <c r="L10" s="349"/>
      <c r="M10" s="350"/>
      <c r="N10" s="250" t="s">
        <v>18</v>
      </c>
      <c r="O10" s="250" t="s">
        <v>16</v>
      </c>
      <c r="P10" s="250">
        <v>1991</v>
      </c>
      <c r="Q10" s="250" t="s">
        <v>17</v>
      </c>
      <c r="R10" s="351" t="s">
        <v>15</v>
      </c>
      <c r="S10" s="335">
        <v>0.029583333333333336</v>
      </c>
      <c r="T10" s="338">
        <v>10</v>
      </c>
      <c r="U10" s="352">
        <f t="shared" si="0"/>
        <v>0.0029583333333333336</v>
      </c>
      <c r="V10" s="335"/>
      <c r="W10" s="338"/>
      <c r="X10" s="352" t="e">
        <f t="shared" si="1"/>
        <v>#DIV/0!</v>
      </c>
      <c r="Y10" s="357"/>
      <c r="Z10" s="338"/>
      <c r="AA10" s="352" t="e">
        <f t="shared" si="2"/>
        <v>#DIV/0!</v>
      </c>
      <c r="AB10" s="335"/>
      <c r="AC10" s="338"/>
      <c r="AD10" s="352" t="e">
        <f t="shared" si="3"/>
        <v>#DIV/0!</v>
      </c>
      <c r="AE10" s="335"/>
      <c r="AF10" s="338"/>
      <c r="AG10" s="352" t="e">
        <f t="shared" si="4"/>
        <v>#DIV/0!</v>
      </c>
      <c r="AH10" s="339"/>
      <c r="AI10" s="353"/>
      <c r="AJ10" s="745"/>
      <c r="AK10" s="249"/>
      <c r="AL10" s="249"/>
    </row>
    <row r="11" spans="1:38" s="341" customFormat="1" ht="12.75" customHeight="1">
      <c r="A11" s="342">
        <f t="shared" si="5"/>
        <v>8</v>
      </c>
      <c r="B11" s="220">
        <v>48</v>
      </c>
      <c r="C11" s="343" t="s">
        <v>149</v>
      </c>
      <c r="D11" s="344">
        <f t="shared" si="6"/>
        <v>0.030428240740740742</v>
      </c>
      <c r="E11" s="327">
        <f t="shared" si="7"/>
        <v>0.000439814814814813</v>
      </c>
      <c r="F11" s="327">
        <f t="shared" si="8"/>
        <v>0.003032407407407404</v>
      </c>
      <c r="G11" s="345">
        <f t="shared" si="9"/>
        <v>10</v>
      </c>
      <c r="H11" s="346">
        <f t="shared" si="10"/>
        <v>0.003042824074074074</v>
      </c>
      <c r="I11" s="347">
        <v>8</v>
      </c>
      <c r="J11" s="348"/>
      <c r="K11" s="349"/>
      <c r="L11" s="349"/>
      <c r="M11" s="350"/>
      <c r="N11" s="250" t="s">
        <v>18</v>
      </c>
      <c r="O11" s="250" t="s">
        <v>16</v>
      </c>
      <c r="P11" s="250">
        <v>1981</v>
      </c>
      <c r="Q11" s="250" t="s">
        <v>21</v>
      </c>
      <c r="R11" s="351" t="s">
        <v>312</v>
      </c>
      <c r="S11" s="356">
        <v>0.030428240740740742</v>
      </c>
      <c r="T11" s="338">
        <v>10</v>
      </c>
      <c r="U11" s="352">
        <f t="shared" si="0"/>
        <v>0.003042824074074074</v>
      </c>
      <c r="V11" s="335"/>
      <c r="W11" s="338"/>
      <c r="X11" s="352" t="e">
        <f t="shared" si="1"/>
        <v>#DIV/0!</v>
      </c>
      <c r="Y11" s="357"/>
      <c r="Z11" s="338"/>
      <c r="AA11" s="352" t="e">
        <f t="shared" si="2"/>
        <v>#DIV/0!</v>
      </c>
      <c r="AB11" s="335"/>
      <c r="AC11" s="338"/>
      <c r="AD11" s="352" t="e">
        <f t="shared" si="3"/>
        <v>#DIV/0!</v>
      </c>
      <c r="AE11" s="335"/>
      <c r="AF11" s="338"/>
      <c r="AG11" s="352" t="e">
        <f t="shared" si="4"/>
        <v>#DIV/0!</v>
      </c>
      <c r="AH11" s="339"/>
      <c r="AI11" s="353"/>
      <c r="AJ11" s="745"/>
      <c r="AK11" s="249"/>
      <c r="AL11" s="249"/>
    </row>
    <row r="12" spans="1:38" s="341" customFormat="1" ht="12.75" customHeight="1">
      <c r="A12" s="342">
        <f t="shared" si="5"/>
        <v>9</v>
      </c>
      <c r="B12" s="220">
        <v>28</v>
      </c>
      <c r="C12" s="343" t="s">
        <v>348</v>
      </c>
      <c r="D12" s="344">
        <f t="shared" si="6"/>
        <v>0.030868055555555555</v>
      </c>
      <c r="E12" s="327">
        <f t="shared" si="7"/>
        <v>0.0005671296296296292</v>
      </c>
      <c r="F12" s="327">
        <f t="shared" si="8"/>
        <v>0.003472222222222217</v>
      </c>
      <c r="G12" s="345">
        <f t="shared" si="9"/>
        <v>10</v>
      </c>
      <c r="H12" s="346">
        <f t="shared" si="10"/>
        <v>0.0030868055555555553</v>
      </c>
      <c r="I12" s="347">
        <v>9</v>
      </c>
      <c r="J12" s="348"/>
      <c r="K12" s="349"/>
      <c r="L12" s="349"/>
      <c r="M12" s="350"/>
      <c r="N12" s="250" t="s">
        <v>18</v>
      </c>
      <c r="O12" s="250" t="s">
        <v>16</v>
      </c>
      <c r="P12" s="250">
        <v>1973</v>
      </c>
      <c r="Q12" s="250" t="s">
        <v>24</v>
      </c>
      <c r="R12" s="351" t="s">
        <v>217</v>
      </c>
      <c r="S12" s="356">
        <v>0.030868055555555555</v>
      </c>
      <c r="T12" s="338">
        <v>10</v>
      </c>
      <c r="U12" s="352">
        <f t="shared" si="0"/>
        <v>0.0030868055555555553</v>
      </c>
      <c r="V12" s="355"/>
      <c r="W12" s="338"/>
      <c r="X12" s="352" t="e">
        <f t="shared" si="1"/>
        <v>#DIV/0!</v>
      </c>
      <c r="Y12" s="357"/>
      <c r="Z12" s="338"/>
      <c r="AA12" s="352" t="e">
        <f t="shared" si="2"/>
        <v>#DIV/0!</v>
      </c>
      <c r="AB12" s="335"/>
      <c r="AC12" s="338"/>
      <c r="AD12" s="352" t="e">
        <f t="shared" si="3"/>
        <v>#DIV/0!</v>
      </c>
      <c r="AE12" s="335"/>
      <c r="AF12" s="338"/>
      <c r="AG12" s="352" t="e">
        <f t="shared" si="4"/>
        <v>#DIV/0!</v>
      </c>
      <c r="AH12" s="339"/>
      <c r="AI12" s="353"/>
      <c r="AJ12" s="745"/>
      <c r="AK12" s="249"/>
      <c r="AL12" s="249"/>
    </row>
    <row r="13" spans="1:38" s="341" customFormat="1" ht="12.75" customHeight="1">
      <c r="A13" s="342">
        <f t="shared" si="5"/>
        <v>10</v>
      </c>
      <c r="B13" s="220">
        <v>73</v>
      </c>
      <c r="C13" s="343" t="s">
        <v>349</v>
      </c>
      <c r="D13" s="344">
        <f t="shared" si="6"/>
        <v>0.031435185185185184</v>
      </c>
      <c r="E13" s="327">
        <f t="shared" si="7"/>
        <v>0.00038194444444444864</v>
      </c>
      <c r="F13" s="327">
        <f t="shared" si="8"/>
        <v>0.004039351851851846</v>
      </c>
      <c r="G13" s="345">
        <f t="shared" si="9"/>
        <v>10</v>
      </c>
      <c r="H13" s="346">
        <f t="shared" si="10"/>
        <v>0.0031435185185185186</v>
      </c>
      <c r="I13" s="347">
        <v>10</v>
      </c>
      <c r="J13" s="348"/>
      <c r="K13" s="349"/>
      <c r="L13" s="349"/>
      <c r="M13" s="350"/>
      <c r="N13" s="250" t="s">
        <v>18</v>
      </c>
      <c r="O13" s="250" t="s">
        <v>16</v>
      </c>
      <c r="P13" s="250">
        <v>1976</v>
      </c>
      <c r="Q13" s="250" t="s">
        <v>24</v>
      </c>
      <c r="R13" s="351" t="s">
        <v>166</v>
      </c>
      <c r="S13" s="356">
        <v>0.031435185185185184</v>
      </c>
      <c r="T13" s="338">
        <v>10</v>
      </c>
      <c r="U13" s="352">
        <f t="shared" si="0"/>
        <v>0.0031435185185185186</v>
      </c>
      <c r="V13" s="638"/>
      <c r="W13" s="338"/>
      <c r="X13" s="352" t="e">
        <f t="shared" si="1"/>
        <v>#DIV/0!</v>
      </c>
      <c r="Y13" s="357"/>
      <c r="Z13" s="338"/>
      <c r="AA13" s="352" t="e">
        <f t="shared" si="2"/>
        <v>#DIV/0!</v>
      </c>
      <c r="AB13" s="335"/>
      <c r="AC13" s="338"/>
      <c r="AD13" s="352" t="e">
        <f t="shared" si="3"/>
        <v>#DIV/0!</v>
      </c>
      <c r="AE13" s="335"/>
      <c r="AF13" s="338"/>
      <c r="AG13" s="352" t="e">
        <f t="shared" si="4"/>
        <v>#DIV/0!</v>
      </c>
      <c r="AH13" s="339"/>
      <c r="AI13" s="353"/>
      <c r="AJ13" s="745"/>
      <c r="AK13" s="249"/>
      <c r="AL13" s="249"/>
    </row>
    <row r="14" spans="1:38" s="341" customFormat="1" ht="12.75" customHeight="1">
      <c r="A14" s="342">
        <f t="shared" si="5"/>
        <v>11</v>
      </c>
      <c r="B14" s="220">
        <v>64</v>
      </c>
      <c r="C14" s="354" t="s">
        <v>350</v>
      </c>
      <c r="D14" s="344">
        <f t="shared" si="6"/>
        <v>0.03181712962962963</v>
      </c>
      <c r="E14" s="327">
        <f t="shared" si="7"/>
        <v>0.00031249999999999334</v>
      </c>
      <c r="F14" s="327">
        <f t="shared" si="8"/>
        <v>0.004421296296296295</v>
      </c>
      <c r="G14" s="345">
        <f t="shared" si="9"/>
        <v>10</v>
      </c>
      <c r="H14" s="346">
        <f t="shared" si="10"/>
        <v>0.0031817129629629634</v>
      </c>
      <c r="I14" s="347">
        <v>11</v>
      </c>
      <c r="J14" s="348"/>
      <c r="K14" s="349"/>
      <c r="L14" s="349"/>
      <c r="M14" s="350"/>
      <c r="N14" s="250" t="s">
        <v>18</v>
      </c>
      <c r="O14" s="250" t="s">
        <v>16</v>
      </c>
      <c r="P14" s="250">
        <v>1977</v>
      </c>
      <c r="Q14" s="250" t="s">
        <v>24</v>
      </c>
      <c r="R14" s="351" t="s">
        <v>130</v>
      </c>
      <c r="S14" s="335">
        <v>0.03181712962962963</v>
      </c>
      <c r="T14" s="338">
        <v>10</v>
      </c>
      <c r="U14" s="352">
        <f t="shared" si="0"/>
        <v>0.0031817129629629634</v>
      </c>
      <c r="V14" s="355"/>
      <c r="W14" s="338"/>
      <c r="X14" s="352" t="e">
        <f t="shared" si="1"/>
        <v>#DIV/0!</v>
      </c>
      <c r="Y14" s="357"/>
      <c r="Z14" s="338"/>
      <c r="AA14" s="352" t="e">
        <f t="shared" si="2"/>
        <v>#DIV/0!</v>
      </c>
      <c r="AB14" s="335"/>
      <c r="AC14" s="338"/>
      <c r="AD14" s="352" t="e">
        <f t="shared" si="3"/>
        <v>#DIV/0!</v>
      </c>
      <c r="AE14" s="335"/>
      <c r="AF14" s="338"/>
      <c r="AG14" s="352" t="e">
        <f t="shared" si="4"/>
        <v>#DIV/0!</v>
      </c>
      <c r="AH14" s="339"/>
      <c r="AI14" s="353"/>
      <c r="AJ14" s="745"/>
      <c r="AK14" s="249"/>
      <c r="AL14" s="249"/>
    </row>
    <row r="15" spans="1:38" s="341" customFormat="1" ht="12.75" customHeight="1">
      <c r="A15" s="342">
        <f t="shared" si="5"/>
        <v>12</v>
      </c>
      <c r="B15" s="220">
        <v>5</v>
      </c>
      <c r="C15" s="343" t="s">
        <v>181</v>
      </c>
      <c r="D15" s="344">
        <f t="shared" si="6"/>
        <v>0.032129629629629626</v>
      </c>
      <c r="E15" s="327">
        <f t="shared" si="7"/>
        <v>8.101851851852193E-05</v>
      </c>
      <c r="F15" s="327">
        <f t="shared" si="8"/>
        <v>0.004733796296296288</v>
      </c>
      <c r="G15" s="345">
        <f t="shared" si="9"/>
        <v>10</v>
      </c>
      <c r="H15" s="346">
        <f t="shared" si="10"/>
        <v>0.0032129629629629626</v>
      </c>
      <c r="I15" s="347">
        <v>12</v>
      </c>
      <c r="J15" s="348"/>
      <c r="K15" s="349"/>
      <c r="L15" s="349"/>
      <c r="M15" s="350"/>
      <c r="N15" s="250" t="s">
        <v>18</v>
      </c>
      <c r="O15" s="250" t="s">
        <v>16</v>
      </c>
      <c r="P15" s="250">
        <v>1977</v>
      </c>
      <c r="Q15" s="250" t="s">
        <v>24</v>
      </c>
      <c r="R15" s="351" t="s">
        <v>212</v>
      </c>
      <c r="S15" s="356">
        <v>0.032129629629629626</v>
      </c>
      <c r="T15" s="338">
        <v>10</v>
      </c>
      <c r="U15" s="352">
        <f t="shared" si="0"/>
        <v>0.0032129629629629626</v>
      </c>
      <c r="V15" s="355"/>
      <c r="W15" s="338"/>
      <c r="X15" s="352" t="e">
        <f t="shared" si="1"/>
        <v>#DIV/0!</v>
      </c>
      <c r="Y15" s="357"/>
      <c r="Z15" s="338"/>
      <c r="AA15" s="352" t="e">
        <f t="shared" si="2"/>
        <v>#DIV/0!</v>
      </c>
      <c r="AB15" s="335"/>
      <c r="AC15" s="338"/>
      <c r="AD15" s="352" t="e">
        <f t="shared" si="3"/>
        <v>#DIV/0!</v>
      </c>
      <c r="AE15" s="335"/>
      <c r="AF15" s="338"/>
      <c r="AG15" s="352" t="e">
        <f t="shared" si="4"/>
        <v>#DIV/0!</v>
      </c>
      <c r="AH15" s="339"/>
      <c r="AI15" s="353"/>
      <c r="AJ15" s="745"/>
      <c r="AK15" s="249"/>
      <c r="AL15" s="249"/>
    </row>
    <row r="16" spans="1:38" s="341" customFormat="1" ht="12.75" customHeight="1">
      <c r="A16" s="342">
        <f t="shared" si="5"/>
        <v>13</v>
      </c>
      <c r="B16" s="220">
        <v>39</v>
      </c>
      <c r="C16" s="343" t="s">
        <v>351</v>
      </c>
      <c r="D16" s="344">
        <f t="shared" si="6"/>
        <v>0.03221064814814815</v>
      </c>
      <c r="E16" s="327">
        <f t="shared" si="7"/>
        <v>0.0005208333333333315</v>
      </c>
      <c r="F16" s="327">
        <f t="shared" si="8"/>
        <v>0.00481481481481481</v>
      </c>
      <c r="G16" s="345">
        <f t="shared" si="9"/>
        <v>10</v>
      </c>
      <c r="H16" s="346">
        <f t="shared" si="10"/>
        <v>0.0032210648148148146</v>
      </c>
      <c r="I16" s="347">
        <v>13</v>
      </c>
      <c r="J16" s="348"/>
      <c r="K16" s="349"/>
      <c r="L16" s="349"/>
      <c r="M16" s="350"/>
      <c r="N16" s="250" t="s">
        <v>18</v>
      </c>
      <c r="O16" s="250" t="s">
        <v>16</v>
      </c>
      <c r="P16" s="250">
        <v>1978</v>
      </c>
      <c r="Q16" s="250" t="s">
        <v>21</v>
      </c>
      <c r="R16" s="351" t="s">
        <v>15</v>
      </c>
      <c r="S16" s="335">
        <v>0.03221064814814815</v>
      </c>
      <c r="T16" s="338">
        <v>10</v>
      </c>
      <c r="U16" s="352">
        <f t="shared" si="0"/>
        <v>0.0032210648148148146</v>
      </c>
      <c r="V16" s="358"/>
      <c r="W16" s="338"/>
      <c r="X16" s="352" t="e">
        <f t="shared" si="1"/>
        <v>#DIV/0!</v>
      </c>
      <c r="Y16" s="357"/>
      <c r="Z16" s="338"/>
      <c r="AA16" s="352" t="e">
        <f t="shared" si="2"/>
        <v>#DIV/0!</v>
      </c>
      <c r="AB16" s="335"/>
      <c r="AC16" s="338"/>
      <c r="AD16" s="352" t="e">
        <f t="shared" si="3"/>
        <v>#DIV/0!</v>
      </c>
      <c r="AE16" s="335"/>
      <c r="AF16" s="338"/>
      <c r="AG16" s="352" t="e">
        <f t="shared" si="4"/>
        <v>#DIV/0!</v>
      </c>
      <c r="AH16" s="339"/>
      <c r="AI16" s="353"/>
      <c r="AJ16" s="745"/>
      <c r="AK16" s="249"/>
      <c r="AL16" s="249"/>
    </row>
    <row r="17" spans="1:38" s="341" customFormat="1" ht="12.75" customHeight="1">
      <c r="A17" s="342">
        <f t="shared" si="5"/>
        <v>14</v>
      </c>
      <c r="B17" s="220">
        <v>34</v>
      </c>
      <c r="C17" s="343" t="s">
        <v>244</v>
      </c>
      <c r="D17" s="344">
        <f t="shared" si="6"/>
        <v>0.03273148148148148</v>
      </c>
      <c r="E17" s="327">
        <f t="shared" si="7"/>
        <v>0.00023148148148148529</v>
      </c>
      <c r="F17" s="327">
        <f t="shared" si="8"/>
        <v>0.0053356481481481415</v>
      </c>
      <c r="G17" s="345">
        <f t="shared" si="9"/>
        <v>10</v>
      </c>
      <c r="H17" s="346">
        <f t="shared" si="10"/>
        <v>0.003273148148148148</v>
      </c>
      <c r="I17" s="347">
        <v>14</v>
      </c>
      <c r="J17" s="348"/>
      <c r="K17" s="349"/>
      <c r="L17" s="349"/>
      <c r="M17" s="350"/>
      <c r="N17" s="250" t="s">
        <v>18</v>
      </c>
      <c r="O17" s="250" t="s">
        <v>16</v>
      </c>
      <c r="P17" s="250">
        <v>1968</v>
      </c>
      <c r="Q17" s="250" t="s">
        <v>24</v>
      </c>
      <c r="R17" s="351" t="s">
        <v>178</v>
      </c>
      <c r="S17" s="335">
        <v>0.03273148148148148</v>
      </c>
      <c r="T17" s="338">
        <v>10</v>
      </c>
      <c r="U17" s="352">
        <f t="shared" si="0"/>
        <v>0.003273148148148148</v>
      </c>
      <c r="V17" s="335"/>
      <c r="W17" s="338"/>
      <c r="X17" s="352" t="e">
        <f t="shared" si="1"/>
        <v>#DIV/0!</v>
      </c>
      <c r="Y17" s="358"/>
      <c r="Z17" s="338"/>
      <c r="AA17" s="352" t="e">
        <f t="shared" si="2"/>
        <v>#DIV/0!</v>
      </c>
      <c r="AB17" s="335"/>
      <c r="AC17" s="338"/>
      <c r="AD17" s="352" t="e">
        <f t="shared" si="3"/>
        <v>#DIV/0!</v>
      </c>
      <c r="AE17" s="335"/>
      <c r="AF17" s="338"/>
      <c r="AG17" s="352" t="e">
        <f t="shared" si="4"/>
        <v>#DIV/0!</v>
      </c>
      <c r="AH17" s="339"/>
      <c r="AI17" s="353"/>
      <c r="AJ17" s="745"/>
      <c r="AK17" s="249"/>
      <c r="AL17" s="249"/>
    </row>
    <row r="18" spans="1:38" s="341" customFormat="1" ht="13.5" customHeight="1">
      <c r="A18" s="342">
        <f t="shared" si="5"/>
        <v>15</v>
      </c>
      <c r="B18" s="220">
        <v>49</v>
      </c>
      <c r="C18" s="343" t="s">
        <v>276</v>
      </c>
      <c r="D18" s="344">
        <f t="shared" si="6"/>
        <v>0.032962962962962965</v>
      </c>
      <c r="E18" s="327">
        <f t="shared" si="7"/>
        <v>0.0003009259259259267</v>
      </c>
      <c r="F18" s="327">
        <f t="shared" si="8"/>
        <v>0.005567129629629627</v>
      </c>
      <c r="G18" s="345">
        <f t="shared" si="9"/>
        <v>10</v>
      </c>
      <c r="H18" s="346">
        <f t="shared" si="10"/>
        <v>0.0032962962962962963</v>
      </c>
      <c r="I18" s="347">
        <v>15</v>
      </c>
      <c r="J18" s="348"/>
      <c r="K18" s="349"/>
      <c r="L18" s="349"/>
      <c r="M18" s="350"/>
      <c r="N18" s="250" t="s">
        <v>18</v>
      </c>
      <c r="O18" s="250" t="s">
        <v>16</v>
      </c>
      <c r="P18" s="250">
        <v>1970</v>
      </c>
      <c r="Q18" s="250" t="s">
        <v>24</v>
      </c>
      <c r="R18" s="351" t="s">
        <v>275</v>
      </c>
      <c r="S18" s="356">
        <v>0.032962962962962965</v>
      </c>
      <c r="T18" s="338">
        <v>10</v>
      </c>
      <c r="U18" s="352">
        <f t="shared" si="0"/>
        <v>0.0032962962962962963</v>
      </c>
      <c r="V18" s="335"/>
      <c r="W18" s="338"/>
      <c r="X18" s="352" t="e">
        <f t="shared" si="1"/>
        <v>#DIV/0!</v>
      </c>
      <c r="Y18" s="357"/>
      <c r="Z18" s="338"/>
      <c r="AA18" s="352" t="e">
        <f t="shared" si="2"/>
        <v>#DIV/0!</v>
      </c>
      <c r="AB18" s="335"/>
      <c r="AC18" s="338"/>
      <c r="AD18" s="352" t="e">
        <f t="shared" si="3"/>
        <v>#DIV/0!</v>
      </c>
      <c r="AE18" s="335"/>
      <c r="AF18" s="338"/>
      <c r="AG18" s="352" t="e">
        <f t="shared" si="4"/>
        <v>#DIV/0!</v>
      </c>
      <c r="AH18" s="339"/>
      <c r="AI18" s="353"/>
      <c r="AJ18" s="745"/>
      <c r="AK18" s="249"/>
      <c r="AL18" s="249"/>
    </row>
    <row r="19" spans="1:38" s="341" customFormat="1" ht="12.75" customHeight="1">
      <c r="A19" s="342">
        <f t="shared" si="5"/>
        <v>16</v>
      </c>
      <c r="B19" s="220">
        <v>27</v>
      </c>
      <c r="C19" s="343" t="s">
        <v>66</v>
      </c>
      <c r="D19" s="344">
        <f t="shared" si="6"/>
        <v>0.03326388888888889</v>
      </c>
      <c r="E19" s="327">
        <f t="shared" si="7"/>
        <v>5.787037037036785E-05</v>
      </c>
      <c r="F19" s="327">
        <f t="shared" si="8"/>
        <v>0.0058680555555555534</v>
      </c>
      <c r="G19" s="345">
        <f t="shared" si="9"/>
        <v>10</v>
      </c>
      <c r="H19" s="346">
        <f t="shared" si="10"/>
        <v>0.003326388888888889</v>
      </c>
      <c r="I19" s="347">
        <v>16</v>
      </c>
      <c r="J19" s="348"/>
      <c r="K19" s="349"/>
      <c r="L19" s="349"/>
      <c r="M19" s="350"/>
      <c r="N19" s="250" t="s">
        <v>18</v>
      </c>
      <c r="O19" s="250" t="s">
        <v>16</v>
      </c>
      <c r="P19" s="250">
        <v>1958</v>
      </c>
      <c r="Q19" s="250" t="s">
        <v>27</v>
      </c>
      <c r="R19" s="351" t="s">
        <v>217</v>
      </c>
      <c r="S19" s="335">
        <v>0.03326388888888889</v>
      </c>
      <c r="T19" s="338">
        <v>10</v>
      </c>
      <c r="U19" s="352">
        <f t="shared" si="0"/>
        <v>0.003326388888888889</v>
      </c>
      <c r="V19" s="357"/>
      <c r="W19" s="338"/>
      <c r="X19" s="352" t="e">
        <f t="shared" si="1"/>
        <v>#DIV/0!</v>
      </c>
      <c r="Y19" s="355"/>
      <c r="Z19" s="338"/>
      <c r="AA19" s="352" t="e">
        <f t="shared" si="2"/>
        <v>#DIV/0!</v>
      </c>
      <c r="AB19" s="335"/>
      <c r="AC19" s="338"/>
      <c r="AD19" s="352" t="e">
        <f t="shared" si="3"/>
        <v>#DIV/0!</v>
      </c>
      <c r="AE19" s="335"/>
      <c r="AF19" s="338"/>
      <c r="AG19" s="352" t="e">
        <f t="shared" si="4"/>
        <v>#DIV/0!</v>
      </c>
      <c r="AH19" s="339"/>
      <c r="AI19" s="353"/>
      <c r="AJ19" s="745"/>
      <c r="AK19" s="249"/>
      <c r="AL19" s="249"/>
    </row>
    <row r="20" spans="1:38" s="341" customFormat="1" ht="12.75" customHeight="1">
      <c r="A20" s="342">
        <f t="shared" si="5"/>
        <v>17</v>
      </c>
      <c r="B20" s="220">
        <v>33</v>
      </c>
      <c r="C20" s="354" t="s">
        <v>352</v>
      </c>
      <c r="D20" s="344">
        <f t="shared" si="6"/>
        <v>0.03332175925925926</v>
      </c>
      <c r="E20" s="327">
        <f t="shared" si="7"/>
        <v>6.944444444444836E-05</v>
      </c>
      <c r="F20" s="327">
        <f t="shared" si="8"/>
        <v>0.005925925925925921</v>
      </c>
      <c r="G20" s="345">
        <f t="shared" si="9"/>
        <v>10</v>
      </c>
      <c r="H20" s="346">
        <f t="shared" si="10"/>
        <v>0.003332175925925926</v>
      </c>
      <c r="I20" s="347">
        <v>17</v>
      </c>
      <c r="J20" s="348"/>
      <c r="K20" s="349"/>
      <c r="L20" s="349"/>
      <c r="M20" s="350"/>
      <c r="N20" s="250" t="s">
        <v>18</v>
      </c>
      <c r="O20" s="250" t="s">
        <v>16</v>
      </c>
      <c r="P20" s="250">
        <v>1985</v>
      </c>
      <c r="Q20" s="250" t="s">
        <v>21</v>
      </c>
      <c r="R20" s="351" t="s">
        <v>217</v>
      </c>
      <c r="S20" s="335">
        <v>0.03332175925925926</v>
      </c>
      <c r="T20" s="338">
        <v>10</v>
      </c>
      <c r="U20" s="352">
        <f t="shared" si="0"/>
        <v>0.003332175925925926</v>
      </c>
      <c r="V20" s="355"/>
      <c r="W20" s="338"/>
      <c r="X20" s="352" t="e">
        <f t="shared" si="1"/>
        <v>#DIV/0!</v>
      </c>
      <c r="Y20" s="358"/>
      <c r="Z20" s="338"/>
      <c r="AA20" s="352" t="e">
        <f t="shared" si="2"/>
        <v>#DIV/0!</v>
      </c>
      <c r="AB20" s="335"/>
      <c r="AC20" s="338"/>
      <c r="AD20" s="352" t="e">
        <f t="shared" si="3"/>
        <v>#DIV/0!</v>
      </c>
      <c r="AE20" s="335"/>
      <c r="AF20" s="338"/>
      <c r="AG20" s="352" t="e">
        <f t="shared" si="4"/>
        <v>#DIV/0!</v>
      </c>
      <c r="AH20" s="639"/>
      <c r="AI20" s="353"/>
      <c r="AJ20" s="745"/>
      <c r="AK20" s="249"/>
      <c r="AL20" s="249"/>
    </row>
    <row r="21" spans="1:38" s="341" customFormat="1" ht="12.75" customHeight="1">
      <c r="A21" s="342">
        <f t="shared" si="5"/>
        <v>18</v>
      </c>
      <c r="B21" s="220">
        <v>32</v>
      </c>
      <c r="C21" s="359" t="s">
        <v>184</v>
      </c>
      <c r="D21" s="344">
        <f t="shared" si="6"/>
        <v>0.03339120370370371</v>
      </c>
      <c r="E21" s="327">
        <f t="shared" si="7"/>
        <v>0.00012731481481480927</v>
      </c>
      <c r="F21" s="327">
        <f t="shared" si="8"/>
        <v>0.00599537037037037</v>
      </c>
      <c r="G21" s="345">
        <f t="shared" si="9"/>
        <v>10</v>
      </c>
      <c r="H21" s="346">
        <f t="shared" si="10"/>
        <v>0.0033391203703703708</v>
      </c>
      <c r="I21" s="347">
        <v>18</v>
      </c>
      <c r="J21" s="360"/>
      <c r="K21" s="361"/>
      <c r="L21" s="361"/>
      <c r="M21" s="362"/>
      <c r="N21" s="250" t="s">
        <v>18</v>
      </c>
      <c r="O21" s="250" t="s">
        <v>16</v>
      </c>
      <c r="P21" s="250">
        <v>1961</v>
      </c>
      <c r="Q21" s="250" t="s">
        <v>27</v>
      </c>
      <c r="R21" s="363" t="s">
        <v>130</v>
      </c>
      <c r="S21" s="356">
        <v>0.03339120370370371</v>
      </c>
      <c r="T21" s="338">
        <v>10</v>
      </c>
      <c r="U21" s="352">
        <f t="shared" si="0"/>
        <v>0.0033391203703703708</v>
      </c>
      <c r="V21" s="358"/>
      <c r="W21" s="338"/>
      <c r="X21" s="352" t="e">
        <f t="shared" si="1"/>
        <v>#DIV/0!</v>
      </c>
      <c r="Y21" s="357"/>
      <c r="Z21" s="338"/>
      <c r="AA21" s="352" t="e">
        <f t="shared" si="2"/>
        <v>#DIV/0!</v>
      </c>
      <c r="AB21" s="335"/>
      <c r="AC21" s="338"/>
      <c r="AD21" s="352" t="e">
        <f t="shared" si="3"/>
        <v>#DIV/0!</v>
      </c>
      <c r="AE21" s="335"/>
      <c r="AF21" s="338"/>
      <c r="AG21" s="352" t="e">
        <f t="shared" si="4"/>
        <v>#DIV/0!</v>
      </c>
      <c r="AH21" s="339"/>
      <c r="AI21" s="353"/>
      <c r="AJ21" s="745"/>
      <c r="AK21" s="249"/>
      <c r="AL21" s="249"/>
    </row>
    <row r="22" spans="1:38" s="341" customFormat="1" ht="12.75" customHeight="1">
      <c r="A22" s="342">
        <f t="shared" si="5"/>
        <v>19</v>
      </c>
      <c r="B22" s="401">
        <v>50</v>
      </c>
      <c r="C22" s="359" t="s">
        <v>353</v>
      </c>
      <c r="D22" s="344">
        <f t="shared" si="6"/>
        <v>0.03351851851851852</v>
      </c>
      <c r="E22" s="327">
        <f t="shared" si="7"/>
        <v>8.101851851852193E-05</v>
      </c>
      <c r="F22" s="327">
        <f t="shared" si="8"/>
        <v>0.006122685185185179</v>
      </c>
      <c r="G22" s="345">
        <f t="shared" si="9"/>
        <v>10</v>
      </c>
      <c r="H22" s="346">
        <f t="shared" si="10"/>
        <v>0.0033518518518518515</v>
      </c>
      <c r="I22" s="347">
        <v>19</v>
      </c>
      <c r="J22" s="360"/>
      <c r="K22" s="361"/>
      <c r="L22" s="361"/>
      <c r="M22" s="362"/>
      <c r="N22" s="250" t="s">
        <v>18</v>
      </c>
      <c r="O22" s="250" t="s">
        <v>16</v>
      </c>
      <c r="P22" s="250">
        <v>1987</v>
      </c>
      <c r="Q22" s="250" t="s">
        <v>21</v>
      </c>
      <c r="R22" s="363" t="s">
        <v>15</v>
      </c>
      <c r="S22" s="356">
        <v>0.03351851851851852</v>
      </c>
      <c r="T22" s="338">
        <v>10</v>
      </c>
      <c r="U22" s="352">
        <f t="shared" si="0"/>
        <v>0.0033518518518518515</v>
      </c>
      <c r="V22" s="358"/>
      <c r="W22" s="338"/>
      <c r="X22" s="352" t="e">
        <f t="shared" si="1"/>
        <v>#DIV/0!</v>
      </c>
      <c r="Y22" s="355"/>
      <c r="Z22" s="338"/>
      <c r="AA22" s="352" t="e">
        <f t="shared" si="2"/>
        <v>#DIV/0!</v>
      </c>
      <c r="AB22" s="335"/>
      <c r="AC22" s="338"/>
      <c r="AD22" s="352" t="e">
        <f t="shared" si="3"/>
        <v>#DIV/0!</v>
      </c>
      <c r="AE22" s="335"/>
      <c r="AF22" s="338"/>
      <c r="AG22" s="352" t="e">
        <f t="shared" si="4"/>
        <v>#DIV/0!</v>
      </c>
      <c r="AH22" s="339"/>
      <c r="AI22" s="353"/>
      <c r="AJ22" s="745"/>
      <c r="AK22" s="249"/>
      <c r="AL22" s="364"/>
    </row>
    <row r="23" spans="1:38" s="341" customFormat="1" ht="12.75" customHeight="1">
      <c r="A23" s="342">
        <f t="shared" si="5"/>
        <v>20</v>
      </c>
      <c r="B23" s="220">
        <v>38</v>
      </c>
      <c r="C23" s="343" t="s">
        <v>354</v>
      </c>
      <c r="D23" s="344">
        <f t="shared" si="6"/>
        <v>0.03359953703703704</v>
      </c>
      <c r="E23" s="327">
        <f t="shared" si="7"/>
        <v>4.629629629629428E-05</v>
      </c>
      <c r="F23" s="327">
        <f t="shared" si="8"/>
        <v>0.006203703703703701</v>
      </c>
      <c r="G23" s="345">
        <f t="shared" si="9"/>
        <v>10</v>
      </c>
      <c r="H23" s="346">
        <f t="shared" si="10"/>
        <v>0.003359953703703704</v>
      </c>
      <c r="I23" s="347">
        <v>20</v>
      </c>
      <c r="J23" s="348"/>
      <c r="K23" s="349"/>
      <c r="L23" s="349"/>
      <c r="M23" s="350"/>
      <c r="N23" s="250" t="s">
        <v>18</v>
      </c>
      <c r="O23" s="250" t="s">
        <v>16</v>
      </c>
      <c r="P23" s="250">
        <v>1980</v>
      </c>
      <c r="Q23" s="250" t="s">
        <v>21</v>
      </c>
      <c r="R23" s="351" t="s">
        <v>322</v>
      </c>
      <c r="S23" s="335">
        <v>0.03359953703703704</v>
      </c>
      <c r="T23" s="338">
        <v>10</v>
      </c>
      <c r="U23" s="352">
        <f t="shared" si="0"/>
        <v>0.003359953703703704</v>
      </c>
      <c r="V23" s="335"/>
      <c r="W23" s="338"/>
      <c r="X23" s="352" t="e">
        <f t="shared" si="1"/>
        <v>#DIV/0!</v>
      </c>
      <c r="Y23" s="355"/>
      <c r="Z23" s="338"/>
      <c r="AA23" s="352" t="e">
        <f t="shared" si="2"/>
        <v>#DIV/0!</v>
      </c>
      <c r="AB23" s="335"/>
      <c r="AC23" s="338"/>
      <c r="AD23" s="352" t="e">
        <f t="shared" si="3"/>
        <v>#DIV/0!</v>
      </c>
      <c r="AE23" s="335"/>
      <c r="AF23" s="338"/>
      <c r="AG23" s="352" t="e">
        <f t="shared" si="4"/>
        <v>#DIV/0!</v>
      </c>
      <c r="AH23" s="339"/>
      <c r="AI23" s="353"/>
      <c r="AJ23" s="745"/>
      <c r="AK23" s="249"/>
      <c r="AL23" s="249"/>
    </row>
    <row r="24" spans="1:38" s="519" customFormat="1" ht="12.75" customHeight="1">
      <c r="A24" s="500">
        <f t="shared" si="5"/>
        <v>21</v>
      </c>
      <c r="B24" s="236">
        <v>59</v>
      </c>
      <c r="C24" s="520" t="s">
        <v>154</v>
      </c>
      <c r="D24" s="502">
        <f t="shared" si="6"/>
        <v>0.03364583333333333</v>
      </c>
      <c r="E24" s="503">
        <f t="shared" si="7"/>
        <v>1.157407407407357E-05</v>
      </c>
      <c r="F24" s="503">
        <f t="shared" si="8"/>
        <v>0.006249999999999995</v>
      </c>
      <c r="G24" s="504">
        <f t="shared" si="9"/>
        <v>10</v>
      </c>
      <c r="H24" s="505">
        <f t="shared" si="10"/>
        <v>0.003364583333333333</v>
      </c>
      <c r="I24" s="506">
        <v>1</v>
      </c>
      <c r="J24" s="521"/>
      <c r="K24" s="522"/>
      <c r="L24" s="522"/>
      <c r="M24" s="523"/>
      <c r="N24" s="510" t="s">
        <v>18</v>
      </c>
      <c r="O24" s="510" t="s">
        <v>36</v>
      </c>
      <c r="P24" s="510">
        <v>1976</v>
      </c>
      <c r="Q24" s="510" t="s">
        <v>41</v>
      </c>
      <c r="R24" s="524" t="s">
        <v>128</v>
      </c>
      <c r="S24" s="515">
        <v>0.03364583333333333</v>
      </c>
      <c r="T24" s="512">
        <v>10</v>
      </c>
      <c r="U24" s="513">
        <f t="shared" si="0"/>
        <v>0.003364583333333333</v>
      </c>
      <c r="V24" s="515"/>
      <c r="W24" s="512"/>
      <c r="X24" s="513" t="e">
        <f t="shared" si="1"/>
        <v>#DIV/0!</v>
      </c>
      <c r="Y24" s="481"/>
      <c r="Z24" s="512"/>
      <c r="AA24" s="513" t="e">
        <f t="shared" si="2"/>
        <v>#DIV/0!</v>
      </c>
      <c r="AB24" s="515"/>
      <c r="AC24" s="512"/>
      <c r="AD24" s="513" t="e">
        <f t="shared" si="3"/>
        <v>#DIV/0!</v>
      </c>
      <c r="AE24" s="515"/>
      <c r="AF24" s="512"/>
      <c r="AG24" s="513" t="e">
        <f t="shared" si="4"/>
        <v>#DIV/0!</v>
      </c>
      <c r="AH24" s="516"/>
      <c r="AI24" s="525"/>
      <c r="AJ24" s="746"/>
      <c r="AK24" s="518"/>
      <c r="AL24" s="518"/>
    </row>
    <row r="25" spans="1:38" s="341" customFormat="1" ht="12.75" customHeight="1">
      <c r="A25" s="342">
        <f t="shared" si="5"/>
        <v>22</v>
      </c>
      <c r="B25" s="220">
        <v>54</v>
      </c>
      <c r="C25" s="359" t="s">
        <v>63</v>
      </c>
      <c r="D25" s="344">
        <f t="shared" si="6"/>
        <v>0.03365740740740741</v>
      </c>
      <c r="E25" s="327">
        <f t="shared" si="7"/>
      </c>
      <c r="F25" s="327">
        <f t="shared" si="8"/>
        <v>0.006261574074074069</v>
      </c>
      <c r="G25" s="345">
        <f t="shared" si="9"/>
        <v>10</v>
      </c>
      <c r="H25" s="346">
        <f t="shared" si="10"/>
        <v>0.0033657407407407408</v>
      </c>
      <c r="I25" s="347">
        <v>21</v>
      </c>
      <c r="J25" s="360"/>
      <c r="K25" s="361"/>
      <c r="L25" s="361"/>
      <c r="M25" s="362"/>
      <c r="N25" s="250" t="s">
        <v>18</v>
      </c>
      <c r="O25" s="250" t="s">
        <v>16</v>
      </c>
      <c r="P25" s="250">
        <v>1974</v>
      </c>
      <c r="Q25" s="250" t="s">
        <v>24</v>
      </c>
      <c r="R25" s="363" t="s">
        <v>171</v>
      </c>
      <c r="S25" s="335">
        <v>0.03365740740740741</v>
      </c>
      <c r="T25" s="338">
        <v>10</v>
      </c>
      <c r="U25" s="352">
        <f t="shared" si="0"/>
        <v>0.0033657407407407408</v>
      </c>
      <c r="V25" s="335"/>
      <c r="W25" s="338"/>
      <c r="X25" s="352" t="e">
        <f t="shared" si="1"/>
        <v>#DIV/0!</v>
      </c>
      <c r="Y25" s="355"/>
      <c r="Z25" s="338"/>
      <c r="AA25" s="352" t="e">
        <f t="shared" si="2"/>
        <v>#DIV/0!</v>
      </c>
      <c r="AB25" s="335"/>
      <c r="AC25" s="338"/>
      <c r="AD25" s="352" t="e">
        <f t="shared" si="3"/>
        <v>#DIV/0!</v>
      </c>
      <c r="AE25" s="335"/>
      <c r="AF25" s="338"/>
      <c r="AG25" s="352" t="e">
        <f t="shared" si="4"/>
        <v>#DIV/0!</v>
      </c>
      <c r="AH25" s="339"/>
      <c r="AI25" s="353"/>
      <c r="AJ25" s="745"/>
      <c r="AK25" s="249"/>
      <c r="AL25" s="249"/>
    </row>
    <row r="26" spans="1:38" s="341" customFormat="1" ht="12.75" customHeight="1">
      <c r="A26" s="342">
        <f t="shared" si="5"/>
        <v>23</v>
      </c>
      <c r="B26" s="220">
        <v>57</v>
      </c>
      <c r="C26" s="365" t="s">
        <v>355</v>
      </c>
      <c r="D26" s="344">
        <f t="shared" si="6"/>
        <v>0.03365740740740741</v>
      </c>
      <c r="E26" s="327">
        <f t="shared" si="7"/>
      </c>
      <c r="F26" s="327">
        <f t="shared" si="8"/>
        <v>0.006261574074074069</v>
      </c>
      <c r="G26" s="345">
        <f t="shared" si="9"/>
        <v>10</v>
      </c>
      <c r="H26" s="346">
        <f t="shared" si="10"/>
        <v>0.0033657407407407408</v>
      </c>
      <c r="I26" s="366">
        <v>22</v>
      </c>
      <c r="J26" s="367"/>
      <c r="K26" s="368"/>
      <c r="L26" s="368"/>
      <c r="M26" s="369"/>
      <c r="N26" s="250" t="s">
        <v>18</v>
      </c>
      <c r="O26" s="370" t="s">
        <v>16</v>
      </c>
      <c r="P26" s="370">
        <v>1979</v>
      </c>
      <c r="Q26" s="370" t="s">
        <v>21</v>
      </c>
      <c r="R26" s="371" t="s">
        <v>195</v>
      </c>
      <c r="S26" s="374">
        <v>0.03365740740740741</v>
      </c>
      <c r="T26" s="338">
        <v>10</v>
      </c>
      <c r="U26" s="352">
        <f t="shared" si="0"/>
        <v>0.0033657407407407408</v>
      </c>
      <c r="V26" s="335"/>
      <c r="W26" s="338"/>
      <c r="X26" s="352" t="e">
        <f t="shared" si="1"/>
        <v>#DIV/0!</v>
      </c>
      <c r="Y26" s="357"/>
      <c r="Z26" s="338"/>
      <c r="AA26" s="352" t="e">
        <f t="shared" si="2"/>
        <v>#DIV/0!</v>
      </c>
      <c r="AB26" s="335"/>
      <c r="AC26" s="338"/>
      <c r="AD26" s="352" t="e">
        <f t="shared" si="3"/>
        <v>#DIV/0!</v>
      </c>
      <c r="AE26" s="335"/>
      <c r="AF26" s="338"/>
      <c r="AG26" s="352" t="e">
        <f t="shared" si="4"/>
        <v>#DIV/0!</v>
      </c>
      <c r="AH26" s="373"/>
      <c r="AI26" s="353"/>
      <c r="AJ26" s="745"/>
      <c r="AK26" s="249"/>
      <c r="AL26" s="249"/>
    </row>
    <row r="27" spans="1:38" s="341" customFormat="1" ht="12.75" customHeight="1">
      <c r="A27" s="342">
        <f t="shared" si="5"/>
        <v>24</v>
      </c>
      <c r="B27" s="220">
        <v>61</v>
      </c>
      <c r="C27" s="365" t="s">
        <v>64</v>
      </c>
      <c r="D27" s="344">
        <f t="shared" si="6"/>
        <v>0.03365740740740741</v>
      </c>
      <c r="E27" s="327">
        <f t="shared" si="7"/>
        <v>0.001064814814814817</v>
      </c>
      <c r="F27" s="327">
        <f t="shared" si="8"/>
        <v>0.006261574074074069</v>
      </c>
      <c r="G27" s="345">
        <f t="shared" si="9"/>
        <v>10</v>
      </c>
      <c r="H27" s="346">
        <f t="shared" si="10"/>
        <v>0.0033657407407407408</v>
      </c>
      <c r="I27" s="403">
        <v>23</v>
      </c>
      <c r="J27" s="367"/>
      <c r="K27" s="368"/>
      <c r="L27" s="368"/>
      <c r="M27" s="369"/>
      <c r="N27" s="250" t="s">
        <v>18</v>
      </c>
      <c r="O27" s="370" t="s">
        <v>16</v>
      </c>
      <c r="P27" s="370">
        <v>1972</v>
      </c>
      <c r="Q27" s="370" t="s">
        <v>24</v>
      </c>
      <c r="R27" s="371" t="s">
        <v>195</v>
      </c>
      <c r="S27" s="374">
        <v>0.03365740740740741</v>
      </c>
      <c r="T27" s="338">
        <v>10</v>
      </c>
      <c r="U27" s="352">
        <f t="shared" si="0"/>
        <v>0.0033657407407407408</v>
      </c>
      <c r="V27" s="335"/>
      <c r="W27" s="338"/>
      <c r="X27" s="352" t="e">
        <f t="shared" si="1"/>
        <v>#DIV/0!</v>
      </c>
      <c r="Y27" s="357"/>
      <c r="Z27" s="338"/>
      <c r="AA27" s="352" t="e">
        <f t="shared" si="2"/>
        <v>#DIV/0!</v>
      </c>
      <c r="AB27" s="335"/>
      <c r="AC27" s="338"/>
      <c r="AD27" s="352" t="e">
        <f t="shared" si="3"/>
        <v>#DIV/0!</v>
      </c>
      <c r="AE27" s="335"/>
      <c r="AF27" s="338"/>
      <c r="AG27" s="352" t="e">
        <f t="shared" si="4"/>
        <v>#DIV/0!</v>
      </c>
      <c r="AH27" s="373"/>
      <c r="AI27" s="353"/>
      <c r="AJ27" s="745"/>
      <c r="AK27" s="249"/>
      <c r="AL27" s="249"/>
    </row>
    <row r="28" spans="1:38" s="519" customFormat="1" ht="12.75" customHeight="1">
      <c r="A28" s="500">
        <f t="shared" si="5"/>
        <v>25</v>
      </c>
      <c r="B28" s="236">
        <v>72</v>
      </c>
      <c r="C28" s="732" t="s">
        <v>356</v>
      </c>
      <c r="D28" s="502">
        <f t="shared" si="6"/>
        <v>0.034722222222222224</v>
      </c>
      <c r="E28" s="503">
        <f t="shared" si="7"/>
        <v>0.0005555555555555522</v>
      </c>
      <c r="F28" s="503">
        <f t="shared" si="8"/>
        <v>0.007326388888888886</v>
      </c>
      <c r="G28" s="504">
        <f t="shared" si="9"/>
        <v>10</v>
      </c>
      <c r="H28" s="505">
        <f t="shared" si="10"/>
        <v>0.0034722222222222225</v>
      </c>
      <c r="I28" s="733">
        <v>2</v>
      </c>
      <c r="J28" s="532"/>
      <c r="K28" s="533"/>
      <c r="L28" s="533"/>
      <c r="M28" s="534"/>
      <c r="N28" s="510" t="s">
        <v>18</v>
      </c>
      <c r="O28" s="535" t="s">
        <v>36</v>
      </c>
      <c r="P28" s="535">
        <v>1977</v>
      </c>
      <c r="Q28" s="535" t="s">
        <v>41</v>
      </c>
      <c r="R28" s="537" t="s">
        <v>166</v>
      </c>
      <c r="S28" s="556">
        <v>0.034722222222222224</v>
      </c>
      <c r="T28" s="512">
        <v>10</v>
      </c>
      <c r="U28" s="513">
        <f t="shared" si="0"/>
        <v>0.0034722222222222225</v>
      </c>
      <c r="V28" s="514"/>
      <c r="W28" s="512"/>
      <c r="X28" s="513" t="e">
        <f t="shared" si="1"/>
        <v>#DIV/0!</v>
      </c>
      <c r="Y28" s="481"/>
      <c r="Z28" s="512"/>
      <c r="AA28" s="513" t="e">
        <f t="shared" si="2"/>
        <v>#DIV/0!</v>
      </c>
      <c r="AB28" s="515"/>
      <c r="AC28" s="512"/>
      <c r="AD28" s="513" t="e">
        <f t="shared" si="3"/>
        <v>#DIV/0!</v>
      </c>
      <c r="AE28" s="515"/>
      <c r="AF28" s="512"/>
      <c r="AG28" s="513" t="e">
        <f t="shared" si="4"/>
        <v>#DIV/0!</v>
      </c>
      <c r="AH28" s="734"/>
      <c r="AI28" s="517"/>
      <c r="AJ28" s="746"/>
      <c r="AK28" s="518"/>
      <c r="AL28" s="518"/>
    </row>
    <row r="29" spans="1:38" s="341" customFormat="1" ht="12.75" customHeight="1">
      <c r="A29" s="342">
        <f t="shared" si="5"/>
        <v>26</v>
      </c>
      <c r="B29" s="380">
        <v>55</v>
      </c>
      <c r="C29" s="461" t="s">
        <v>246</v>
      </c>
      <c r="D29" s="344">
        <f t="shared" si="6"/>
        <v>0.035277777777777776</v>
      </c>
      <c r="E29" s="327">
        <f t="shared" si="7"/>
        <v>8.101851851852193E-05</v>
      </c>
      <c r="F29" s="327">
        <f t="shared" si="8"/>
        <v>0.007881944444444438</v>
      </c>
      <c r="G29" s="345">
        <f t="shared" si="9"/>
        <v>10</v>
      </c>
      <c r="H29" s="346">
        <f t="shared" si="10"/>
        <v>0.0035277777777777777</v>
      </c>
      <c r="I29" s="403">
        <v>24</v>
      </c>
      <c r="J29" s="367"/>
      <c r="K29" s="368"/>
      <c r="L29" s="368"/>
      <c r="M29" s="369"/>
      <c r="N29" s="370" t="s">
        <v>18</v>
      </c>
      <c r="O29" s="370" t="s">
        <v>16</v>
      </c>
      <c r="P29" s="370">
        <v>1965</v>
      </c>
      <c r="Q29" s="370" t="s">
        <v>27</v>
      </c>
      <c r="R29" s="371" t="s">
        <v>225</v>
      </c>
      <c r="S29" s="372">
        <v>0.035277777777777776</v>
      </c>
      <c r="T29" s="387">
        <v>10</v>
      </c>
      <c r="U29" s="388">
        <f t="shared" si="0"/>
        <v>0.0035277777777777777</v>
      </c>
      <c r="V29" s="462"/>
      <c r="W29" s="387"/>
      <c r="X29" s="388" t="e">
        <f t="shared" si="1"/>
        <v>#DIV/0!</v>
      </c>
      <c r="Y29" s="640"/>
      <c r="Z29" s="387"/>
      <c r="AA29" s="388" t="e">
        <f t="shared" si="2"/>
        <v>#DIV/0!</v>
      </c>
      <c r="AB29" s="372"/>
      <c r="AC29" s="387"/>
      <c r="AD29" s="388" t="e">
        <f t="shared" si="3"/>
        <v>#DIV/0!</v>
      </c>
      <c r="AE29" s="372"/>
      <c r="AF29" s="387"/>
      <c r="AG29" s="388" t="e">
        <f t="shared" si="4"/>
        <v>#DIV/0!</v>
      </c>
      <c r="AH29" s="373"/>
      <c r="AI29" s="641"/>
      <c r="AJ29" s="747"/>
      <c r="AK29" s="249"/>
      <c r="AL29" s="249"/>
    </row>
    <row r="30" spans="1:56" s="377" customFormat="1" ht="12.75" customHeight="1">
      <c r="A30" s="727">
        <f t="shared" si="5"/>
        <v>27</v>
      </c>
      <c r="B30" s="220">
        <v>2</v>
      </c>
      <c r="C30" s="728" t="s">
        <v>249</v>
      </c>
      <c r="D30" s="344">
        <f t="shared" si="6"/>
        <v>0.0353587962962963</v>
      </c>
      <c r="E30" s="327">
        <f t="shared" si="7"/>
        <v>0.00010416666666666907</v>
      </c>
      <c r="F30" s="327">
        <f t="shared" si="8"/>
        <v>0.00796296296296296</v>
      </c>
      <c r="G30" s="345">
        <f t="shared" si="9"/>
        <v>10</v>
      </c>
      <c r="H30" s="346">
        <f t="shared" si="10"/>
        <v>0.0035358796296296297</v>
      </c>
      <c r="I30" s="729">
        <v>25</v>
      </c>
      <c r="J30" s="360"/>
      <c r="K30" s="361"/>
      <c r="L30" s="361"/>
      <c r="M30" s="362"/>
      <c r="N30" s="250" t="s">
        <v>18</v>
      </c>
      <c r="O30" s="250" t="s">
        <v>16</v>
      </c>
      <c r="P30" s="250">
        <v>1986</v>
      </c>
      <c r="Q30" s="250" t="s">
        <v>21</v>
      </c>
      <c r="R30" s="363" t="s">
        <v>166</v>
      </c>
      <c r="S30" s="389">
        <v>0.0353587962962963</v>
      </c>
      <c r="T30" s="390">
        <v>10</v>
      </c>
      <c r="U30" s="391">
        <f t="shared" si="0"/>
        <v>0.0035358796296296297</v>
      </c>
      <c r="V30" s="495"/>
      <c r="W30" s="390"/>
      <c r="X30" s="391" t="e">
        <f t="shared" si="1"/>
        <v>#DIV/0!</v>
      </c>
      <c r="Y30" s="357"/>
      <c r="Z30" s="390"/>
      <c r="AA30" s="391" t="e">
        <f t="shared" si="2"/>
        <v>#DIV/0!</v>
      </c>
      <c r="AB30" s="389"/>
      <c r="AC30" s="390"/>
      <c r="AD30" s="391" t="e">
        <f t="shared" si="3"/>
        <v>#DIV/0!</v>
      </c>
      <c r="AE30" s="389"/>
      <c r="AF30" s="390"/>
      <c r="AG30" s="391" t="e">
        <f t="shared" si="4"/>
        <v>#DIV/0!</v>
      </c>
      <c r="AH30" s="730"/>
      <c r="AI30" s="731"/>
      <c r="AJ30" s="748"/>
      <c r="AK30" s="249"/>
      <c r="AL30" s="249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1"/>
      <c r="BD30" s="341"/>
    </row>
    <row r="31" spans="1:38" s="341" customFormat="1" ht="12.75" customHeight="1">
      <c r="A31" s="342">
        <f t="shared" si="5"/>
        <v>28</v>
      </c>
      <c r="B31" s="287">
        <v>36</v>
      </c>
      <c r="C31" s="381" t="s">
        <v>286</v>
      </c>
      <c r="D31" s="344">
        <f t="shared" si="6"/>
        <v>0.03546296296296297</v>
      </c>
      <c r="E31" s="327">
        <f t="shared" si="7"/>
        <v>8.101851851850805E-05</v>
      </c>
      <c r="F31" s="327">
        <f t="shared" si="8"/>
        <v>0.008067129629629629</v>
      </c>
      <c r="G31" s="345">
        <f t="shared" si="9"/>
        <v>10</v>
      </c>
      <c r="H31" s="346">
        <f t="shared" si="10"/>
        <v>0.0035462962962962965</v>
      </c>
      <c r="I31" s="497">
        <v>26</v>
      </c>
      <c r="J31" s="382"/>
      <c r="K31" s="383"/>
      <c r="L31" s="383"/>
      <c r="M31" s="384"/>
      <c r="N31" s="291" t="s">
        <v>18</v>
      </c>
      <c r="O31" s="457" t="s">
        <v>16</v>
      </c>
      <c r="P31" s="457">
        <v>1966</v>
      </c>
      <c r="Q31" s="457" t="s">
        <v>27</v>
      </c>
      <c r="R31" s="385" t="s">
        <v>178</v>
      </c>
      <c r="S31" s="455">
        <v>0.03546296296296297</v>
      </c>
      <c r="T31" s="338">
        <v>10</v>
      </c>
      <c r="U31" s="352">
        <f>S31/T31</f>
        <v>0.0035462962962962965</v>
      </c>
      <c r="V31" s="463"/>
      <c r="W31" s="338"/>
      <c r="X31" s="352" t="e">
        <f>V31/W31</f>
        <v>#DIV/0!</v>
      </c>
      <c r="Y31" s="642"/>
      <c r="Z31" s="338"/>
      <c r="AA31" s="352" t="e">
        <f>Y31/Z31</f>
        <v>#DIV/0!</v>
      </c>
      <c r="AB31" s="396"/>
      <c r="AC31" s="338"/>
      <c r="AD31" s="352" t="e">
        <f>AB31/AC31</f>
        <v>#DIV/0!</v>
      </c>
      <c r="AE31" s="396"/>
      <c r="AF31" s="338"/>
      <c r="AG31" s="352" t="e">
        <f>AE31/AF31</f>
        <v>#DIV/0!</v>
      </c>
      <c r="AH31" s="726"/>
      <c r="AI31" s="643"/>
      <c r="AJ31" s="745"/>
      <c r="AK31" s="249"/>
      <c r="AL31" s="249"/>
    </row>
    <row r="32" spans="1:57" s="377" customFormat="1" ht="12.75" customHeight="1">
      <c r="A32" s="342">
        <f t="shared" si="5"/>
        <v>29</v>
      </c>
      <c r="B32" s="220">
        <v>43</v>
      </c>
      <c r="C32" s="359" t="s">
        <v>357</v>
      </c>
      <c r="D32" s="344">
        <f t="shared" si="6"/>
        <v>0.035543981481481475</v>
      </c>
      <c r="E32" s="327">
        <f t="shared" si="7"/>
        <v>0.00023148148148148529</v>
      </c>
      <c r="F32" s="327">
        <f t="shared" si="8"/>
        <v>0.008148148148148137</v>
      </c>
      <c r="G32" s="345">
        <f t="shared" si="9"/>
        <v>10</v>
      </c>
      <c r="H32" s="346">
        <f t="shared" si="10"/>
        <v>0.0035543981481481477</v>
      </c>
      <c r="I32" s="375">
        <v>27</v>
      </c>
      <c r="J32" s="360"/>
      <c r="K32" s="361"/>
      <c r="L32" s="361"/>
      <c r="M32" s="362"/>
      <c r="N32" s="250" t="s">
        <v>18</v>
      </c>
      <c r="O32" s="250" t="s">
        <v>16</v>
      </c>
      <c r="P32" s="250">
        <v>1971</v>
      </c>
      <c r="Q32" s="250" t="s">
        <v>24</v>
      </c>
      <c r="R32" s="363" t="s">
        <v>133</v>
      </c>
      <c r="S32" s="389">
        <v>0.035543981481481475</v>
      </c>
      <c r="T32" s="338">
        <v>10</v>
      </c>
      <c r="U32" s="352">
        <f aca="true" t="shared" si="11" ref="U32:U59">S32/T32</f>
        <v>0.0035543981481481477</v>
      </c>
      <c r="V32" s="358"/>
      <c r="W32" s="338"/>
      <c r="X32" s="352" t="e">
        <f aca="true" t="shared" si="12" ref="X32:X59">V32/W32</f>
        <v>#DIV/0!</v>
      </c>
      <c r="Y32" s="358"/>
      <c r="Z32" s="338"/>
      <c r="AA32" s="352" t="e">
        <f aca="true" t="shared" si="13" ref="AA32:AA59">Y32/Z32</f>
        <v>#DIV/0!</v>
      </c>
      <c r="AB32" s="335"/>
      <c r="AC32" s="338"/>
      <c r="AD32" s="352" t="e">
        <f aca="true" t="shared" si="14" ref="AD32:AD59">AB32/AC32</f>
        <v>#DIV/0!</v>
      </c>
      <c r="AE32" s="335"/>
      <c r="AF32" s="338"/>
      <c r="AG32" s="352" t="e">
        <f aca="true" t="shared" si="15" ref="AG32:AG59">AE32/AF32</f>
        <v>#DIV/0!</v>
      </c>
      <c r="AH32" s="339"/>
      <c r="AI32" s="643"/>
      <c r="AJ32" s="745"/>
      <c r="AK32" s="249"/>
      <c r="AL32" s="249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1"/>
    </row>
    <row r="33" spans="1:38" s="379" customFormat="1" ht="12.75" customHeight="1">
      <c r="A33" s="342">
        <f t="shared" si="5"/>
        <v>30</v>
      </c>
      <c r="B33" s="380">
        <v>44</v>
      </c>
      <c r="C33" s="381" t="s">
        <v>358</v>
      </c>
      <c r="D33" s="344">
        <f t="shared" si="6"/>
        <v>0.03577546296296296</v>
      </c>
      <c r="E33" s="327">
        <f t="shared" si="7"/>
        <v>0.0001736111111111105</v>
      </c>
      <c r="F33" s="327">
        <f t="shared" si="8"/>
        <v>0.008379629629629622</v>
      </c>
      <c r="G33" s="345">
        <f t="shared" si="9"/>
        <v>10</v>
      </c>
      <c r="H33" s="346">
        <f t="shared" si="10"/>
        <v>0.003577546296296296</v>
      </c>
      <c r="I33" s="366">
        <v>28</v>
      </c>
      <c r="J33" s="382"/>
      <c r="K33" s="383"/>
      <c r="L33" s="383"/>
      <c r="M33" s="384"/>
      <c r="N33" s="370" t="s">
        <v>18</v>
      </c>
      <c r="O33" s="457" t="s">
        <v>16</v>
      </c>
      <c r="P33" s="457">
        <v>1985</v>
      </c>
      <c r="Q33" s="457" t="s">
        <v>21</v>
      </c>
      <c r="R33" s="385" t="s">
        <v>327</v>
      </c>
      <c r="S33" s="455">
        <v>0.03577546296296296</v>
      </c>
      <c r="T33" s="338">
        <v>10</v>
      </c>
      <c r="U33" s="352">
        <f t="shared" si="11"/>
        <v>0.003577546296296296</v>
      </c>
      <c r="V33" s="479"/>
      <c r="W33" s="387"/>
      <c r="X33" s="352" t="e">
        <f t="shared" si="12"/>
        <v>#DIV/0!</v>
      </c>
      <c r="Y33" s="640"/>
      <c r="Z33" s="387"/>
      <c r="AA33" s="352" t="e">
        <f t="shared" si="13"/>
        <v>#DIV/0!</v>
      </c>
      <c r="AB33" s="372"/>
      <c r="AC33" s="387"/>
      <c r="AD33" s="352" t="e">
        <f t="shared" si="14"/>
        <v>#DIV/0!</v>
      </c>
      <c r="AE33" s="372"/>
      <c r="AF33" s="387"/>
      <c r="AG33" s="352" t="e">
        <f t="shared" si="15"/>
        <v>#DIV/0!</v>
      </c>
      <c r="AH33" s="339"/>
      <c r="AI33" s="643"/>
      <c r="AJ33" s="745"/>
      <c r="AK33" s="378"/>
      <c r="AL33" s="378"/>
    </row>
    <row r="34" spans="1:56" s="393" customFormat="1" ht="12.75" customHeight="1">
      <c r="A34" s="342">
        <f t="shared" si="5"/>
        <v>31</v>
      </c>
      <c r="B34" s="220">
        <v>40</v>
      </c>
      <c r="C34" s="359" t="s">
        <v>359</v>
      </c>
      <c r="D34" s="344">
        <f t="shared" si="6"/>
        <v>0.03594907407407407</v>
      </c>
      <c r="E34" s="327">
        <f t="shared" si="7"/>
        <v>0.00015046296296296335</v>
      </c>
      <c r="F34" s="327">
        <f t="shared" si="8"/>
        <v>0.008553240740740733</v>
      </c>
      <c r="G34" s="345">
        <f t="shared" si="9"/>
        <v>10</v>
      </c>
      <c r="H34" s="346">
        <f t="shared" si="10"/>
        <v>0.003594907407407407</v>
      </c>
      <c r="I34" s="375">
        <v>29</v>
      </c>
      <c r="J34" s="360"/>
      <c r="K34" s="361"/>
      <c r="L34" s="361"/>
      <c r="M34" s="362"/>
      <c r="N34" s="250" t="s">
        <v>18</v>
      </c>
      <c r="O34" s="250" t="s">
        <v>16</v>
      </c>
      <c r="P34" s="250">
        <v>1970</v>
      </c>
      <c r="Q34" s="250" t="s">
        <v>24</v>
      </c>
      <c r="R34" s="363" t="s">
        <v>133</v>
      </c>
      <c r="S34" s="389">
        <v>0.03594907407407407</v>
      </c>
      <c r="T34" s="338">
        <v>10</v>
      </c>
      <c r="U34" s="352">
        <f t="shared" si="11"/>
        <v>0.003594907407407407</v>
      </c>
      <c r="V34" s="389"/>
      <c r="W34" s="390"/>
      <c r="X34" s="352" t="e">
        <f t="shared" si="12"/>
        <v>#DIV/0!</v>
      </c>
      <c r="Y34" s="357"/>
      <c r="Z34" s="390"/>
      <c r="AA34" s="352" t="e">
        <f t="shared" si="13"/>
        <v>#DIV/0!</v>
      </c>
      <c r="AB34" s="389"/>
      <c r="AC34" s="390"/>
      <c r="AD34" s="352" t="e">
        <f t="shared" si="14"/>
        <v>#DIV/0!</v>
      </c>
      <c r="AE34" s="389"/>
      <c r="AF34" s="390"/>
      <c r="AG34" s="352" t="e">
        <f t="shared" si="15"/>
        <v>#DIV/0!</v>
      </c>
      <c r="AH34" s="339"/>
      <c r="AI34" s="643"/>
      <c r="AJ34" s="745"/>
      <c r="AK34" s="378"/>
      <c r="AL34" s="378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79"/>
      <c r="BC34" s="379"/>
      <c r="BD34" s="379"/>
    </row>
    <row r="35" spans="1:38" s="379" customFormat="1" ht="12.75" customHeight="1">
      <c r="A35" s="342">
        <f t="shared" si="5"/>
        <v>32</v>
      </c>
      <c r="B35" s="456">
        <v>22</v>
      </c>
      <c r="C35" s="381" t="s">
        <v>250</v>
      </c>
      <c r="D35" s="344">
        <f t="shared" si="6"/>
        <v>0.036099537037037034</v>
      </c>
      <c r="E35" s="327">
        <f t="shared" si="7"/>
        <v>4.629629629629428E-05</v>
      </c>
      <c r="F35" s="327">
        <f t="shared" si="8"/>
        <v>0.008703703703703696</v>
      </c>
      <c r="G35" s="345">
        <f t="shared" si="9"/>
        <v>10</v>
      </c>
      <c r="H35" s="346">
        <f t="shared" si="10"/>
        <v>0.0036099537037037033</v>
      </c>
      <c r="I35" s="366">
        <v>30</v>
      </c>
      <c r="J35" s="382"/>
      <c r="K35" s="383"/>
      <c r="L35" s="383"/>
      <c r="M35" s="384"/>
      <c r="N35" s="457" t="s">
        <v>18</v>
      </c>
      <c r="O35" s="457" t="s">
        <v>16</v>
      </c>
      <c r="P35" s="457">
        <v>1973</v>
      </c>
      <c r="Q35" s="457" t="s">
        <v>24</v>
      </c>
      <c r="R35" s="385" t="s">
        <v>198</v>
      </c>
      <c r="S35" s="386">
        <v>0.036099537037037034</v>
      </c>
      <c r="T35" s="338">
        <v>10</v>
      </c>
      <c r="U35" s="352">
        <f t="shared" si="11"/>
        <v>0.0036099537037037033</v>
      </c>
      <c r="V35" s="455"/>
      <c r="W35" s="338"/>
      <c r="X35" s="352" t="e">
        <f t="shared" si="12"/>
        <v>#DIV/0!</v>
      </c>
      <c r="Y35" s="463"/>
      <c r="Z35" s="338"/>
      <c r="AA35" s="352" t="e">
        <f t="shared" si="13"/>
        <v>#DIV/0!</v>
      </c>
      <c r="AB35" s="455"/>
      <c r="AC35" s="338"/>
      <c r="AD35" s="352" t="e">
        <f t="shared" si="14"/>
        <v>#DIV/0!</v>
      </c>
      <c r="AE35" s="455"/>
      <c r="AF35" s="338"/>
      <c r="AG35" s="352" t="e">
        <f t="shared" si="15"/>
        <v>#DIV/0!</v>
      </c>
      <c r="AH35" s="339"/>
      <c r="AI35" s="643"/>
      <c r="AJ35" s="745"/>
      <c r="AK35" s="378"/>
      <c r="AL35" s="249"/>
    </row>
    <row r="36" spans="1:57" s="393" customFormat="1" ht="12.75" customHeight="1">
      <c r="A36" s="342">
        <f t="shared" si="5"/>
        <v>33</v>
      </c>
      <c r="B36" s="401">
        <v>6</v>
      </c>
      <c r="C36" s="359" t="s">
        <v>188</v>
      </c>
      <c r="D36" s="344">
        <f t="shared" si="6"/>
        <v>0.03614583333333333</v>
      </c>
      <c r="E36" s="327">
        <f t="shared" si="7"/>
        <v>4.629629629630122E-05</v>
      </c>
      <c r="F36" s="327">
        <f t="shared" si="8"/>
        <v>0.00874999999999999</v>
      </c>
      <c r="G36" s="345">
        <f t="shared" si="9"/>
        <v>10</v>
      </c>
      <c r="H36" s="346">
        <f t="shared" si="10"/>
        <v>0.003614583333333333</v>
      </c>
      <c r="I36" s="375">
        <v>31</v>
      </c>
      <c r="J36" s="360"/>
      <c r="K36" s="361"/>
      <c r="L36" s="361"/>
      <c r="M36" s="362"/>
      <c r="N36" s="250" t="s">
        <v>18</v>
      </c>
      <c r="O36" s="250" t="s">
        <v>16</v>
      </c>
      <c r="P36" s="250">
        <v>1969</v>
      </c>
      <c r="Q36" s="250" t="s">
        <v>24</v>
      </c>
      <c r="R36" s="363" t="s">
        <v>213</v>
      </c>
      <c r="S36" s="376">
        <v>0.03614583333333333</v>
      </c>
      <c r="T36" s="338">
        <v>10</v>
      </c>
      <c r="U36" s="352">
        <f t="shared" si="11"/>
        <v>0.003614583333333333</v>
      </c>
      <c r="V36" s="389"/>
      <c r="W36" s="338"/>
      <c r="X36" s="352" t="e">
        <f t="shared" si="12"/>
        <v>#DIV/0!</v>
      </c>
      <c r="Y36" s="358"/>
      <c r="Z36" s="338"/>
      <c r="AA36" s="352" t="e">
        <f t="shared" si="13"/>
        <v>#DIV/0!</v>
      </c>
      <c r="AB36" s="389"/>
      <c r="AC36" s="338"/>
      <c r="AD36" s="352" t="e">
        <f t="shared" si="14"/>
        <v>#DIV/0!</v>
      </c>
      <c r="AE36" s="389"/>
      <c r="AF36" s="338"/>
      <c r="AG36" s="352" t="e">
        <f t="shared" si="15"/>
        <v>#DIV/0!</v>
      </c>
      <c r="AH36" s="339"/>
      <c r="AI36" s="643"/>
      <c r="AJ36" s="745"/>
      <c r="AK36" s="378"/>
      <c r="AL36" s="249"/>
      <c r="AM36" s="379"/>
      <c r="AN36" s="379"/>
      <c r="AO36" s="379"/>
      <c r="AP36" s="379"/>
      <c r="AQ36" s="379"/>
      <c r="AR36" s="379"/>
      <c r="AS36" s="379"/>
      <c r="AT36" s="379"/>
      <c r="AU36" s="379"/>
      <c r="AV36" s="379"/>
      <c r="AW36" s="379"/>
      <c r="AX36" s="379"/>
      <c r="AY36" s="379"/>
      <c r="AZ36" s="379"/>
      <c r="BA36" s="379"/>
      <c r="BB36" s="379"/>
      <c r="BC36" s="379"/>
      <c r="BD36" s="379"/>
      <c r="BE36" s="379"/>
    </row>
    <row r="37" spans="1:38" s="341" customFormat="1" ht="12.75" customHeight="1">
      <c r="A37" s="342">
        <f t="shared" si="5"/>
        <v>34</v>
      </c>
      <c r="B37" s="456">
        <v>19</v>
      </c>
      <c r="C37" s="381" t="s">
        <v>245</v>
      </c>
      <c r="D37" s="344">
        <f t="shared" si="6"/>
        <v>0.03619212962962963</v>
      </c>
      <c r="E37" s="327">
        <f t="shared" si="7"/>
        <v>0.000266203703703706</v>
      </c>
      <c r="F37" s="327">
        <f t="shared" si="8"/>
        <v>0.008796296296296292</v>
      </c>
      <c r="G37" s="345">
        <f t="shared" si="9"/>
        <v>10</v>
      </c>
      <c r="H37" s="346">
        <f t="shared" si="10"/>
        <v>0.003619212962962963</v>
      </c>
      <c r="I37" s="366">
        <v>32</v>
      </c>
      <c r="J37" s="382"/>
      <c r="K37" s="383"/>
      <c r="L37" s="383"/>
      <c r="M37" s="384"/>
      <c r="N37" s="457" t="s">
        <v>18</v>
      </c>
      <c r="O37" s="457" t="s">
        <v>16</v>
      </c>
      <c r="P37" s="457">
        <v>1972</v>
      </c>
      <c r="Q37" s="457" t="s">
        <v>24</v>
      </c>
      <c r="R37" s="385" t="s">
        <v>219</v>
      </c>
      <c r="S37" s="386">
        <v>0.03619212962962963</v>
      </c>
      <c r="T37" s="338">
        <v>10</v>
      </c>
      <c r="U37" s="352">
        <f t="shared" si="11"/>
        <v>0.003619212962962963</v>
      </c>
      <c r="V37" s="455"/>
      <c r="W37" s="387"/>
      <c r="X37" s="352" t="e">
        <f t="shared" si="12"/>
        <v>#DIV/0!</v>
      </c>
      <c r="Y37" s="479"/>
      <c r="Z37" s="387"/>
      <c r="AA37" s="352" t="e">
        <f t="shared" si="13"/>
        <v>#DIV/0!</v>
      </c>
      <c r="AB37" s="455"/>
      <c r="AC37" s="387"/>
      <c r="AD37" s="352" t="e">
        <f t="shared" si="14"/>
        <v>#DIV/0!</v>
      </c>
      <c r="AE37" s="455"/>
      <c r="AF37" s="387"/>
      <c r="AG37" s="352" t="e">
        <f t="shared" si="15"/>
        <v>#DIV/0!</v>
      </c>
      <c r="AH37" s="339"/>
      <c r="AI37" s="643"/>
      <c r="AJ37" s="745"/>
      <c r="AK37" s="249"/>
      <c r="AL37" s="249"/>
    </row>
    <row r="38" spans="1:57" s="547" customFormat="1" ht="12.75" customHeight="1">
      <c r="A38" s="500">
        <f t="shared" si="5"/>
        <v>35</v>
      </c>
      <c r="B38" s="236">
        <v>25</v>
      </c>
      <c r="C38" s="520" t="s">
        <v>189</v>
      </c>
      <c r="D38" s="502">
        <f t="shared" si="6"/>
        <v>0.036458333333333336</v>
      </c>
      <c r="E38" s="503">
        <f t="shared" si="7"/>
        <v>0.00012731481481480927</v>
      </c>
      <c r="F38" s="503">
        <f t="shared" si="8"/>
        <v>0.009062499999999998</v>
      </c>
      <c r="G38" s="504">
        <f t="shared" si="9"/>
        <v>10</v>
      </c>
      <c r="H38" s="505">
        <f t="shared" si="10"/>
        <v>0.0036458333333333334</v>
      </c>
      <c r="I38" s="560">
        <v>3</v>
      </c>
      <c r="J38" s="521"/>
      <c r="K38" s="522"/>
      <c r="L38" s="522"/>
      <c r="M38" s="523"/>
      <c r="N38" s="510" t="s">
        <v>18</v>
      </c>
      <c r="O38" s="510" t="s">
        <v>36</v>
      </c>
      <c r="P38" s="510">
        <v>1976</v>
      </c>
      <c r="Q38" s="510" t="s">
        <v>41</v>
      </c>
      <c r="R38" s="524" t="s">
        <v>312</v>
      </c>
      <c r="S38" s="561">
        <v>0.036458333333333336</v>
      </c>
      <c r="T38" s="512">
        <v>10</v>
      </c>
      <c r="U38" s="513">
        <f t="shared" si="11"/>
        <v>0.0036458333333333334</v>
      </c>
      <c r="V38" s="735"/>
      <c r="W38" s="562"/>
      <c r="X38" s="513" t="e">
        <f t="shared" si="12"/>
        <v>#DIV/0!</v>
      </c>
      <c r="Y38" s="736"/>
      <c r="Z38" s="562"/>
      <c r="AA38" s="513" t="e">
        <f t="shared" si="13"/>
        <v>#DIV/0!</v>
      </c>
      <c r="AB38" s="563"/>
      <c r="AC38" s="562"/>
      <c r="AD38" s="513" t="e">
        <f t="shared" si="14"/>
        <v>#DIV/0!</v>
      </c>
      <c r="AE38" s="563"/>
      <c r="AF38" s="562"/>
      <c r="AG38" s="513" t="e">
        <f t="shared" si="15"/>
        <v>#DIV/0!</v>
      </c>
      <c r="AH38" s="516"/>
      <c r="AI38" s="525"/>
      <c r="AJ38" s="746"/>
      <c r="AK38" s="518"/>
      <c r="AL38" s="518"/>
      <c r="AM38" s="519"/>
      <c r="AN38" s="519"/>
      <c r="AO38" s="519"/>
      <c r="AP38" s="519"/>
      <c r="AQ38" s="519"/>
      <c r="AR38" s="519"/>
      <c r="AS38" s="519"/>
      <c r="AT38" s="519"/>
      <c r="AU38" s="519"/>
      <c r="AV38" s="519"/>
      <c r="AW38" s="519"/>
      <c r="AX38" s="519"/>
      <c r="AY38" s="519"/>
      <c r="AZ38" s="519"/>
      <c r="BA38" s="519"/>
      <c r="BB38" s="519"/>
      <c r="BC38" s="519"/>
      <c r="BD38" s="519"/>
      <c r="BE38" s="530"/>
    </row>
    <row r="39" spans="1:57" s="392" customFormat="1" ht="12.75" customHeight="1">
      <c r="A39" s="342">
        <f t="shared" si="5"/>
        <v>36</v>
      </c>
      <c r="B39" s="287">
        <v>75</v>
      </c>
      <c r="C39" s="343" t="s">
        <v>360</v>
      </c>
      <c r="D39" s="344">
        <f t="shared" si="6"/>
        <v>0.036585648148148145</v>
      </c>
      <c r="E39" s="327">
        <f t="shared" si="7"/>
        <v>0.00046296296296296363</v>
      </c>
      <c r="F39" s="327">
        <f t="shared" si="8"/>
        <v>0.009189814814814807</v>
      </c>
      <c r="G39" s="345">
        <f t="shared" si="9"/>
        <v>10</v>
      </c>
      <c r="H39" s="346">
        <f t="shared" si="10"/>
        <v>0.0036585648148148146</v>
      </c>
      <c r="I39" s="347">
        <v>33</v>
      </c>
      <c r="J39" s="348"/>
      <c r="K39" s="349"/>
      <c r="L39" s="349"/>
      <c r="M39" s="350"/>
      <c r="N39" s="291" t="s">
        <v>18</v>
      </c>
      <c r="O39" s="291" t="s">
        <v>16</v>
      </c>
      <c r="P39" s="291">
        <v>1981</v>
      </c>
      <c r="Q39" s="291" t="s">
        <v>21</v>
      </c>
      <c r="R39" s="351" t="s">
        <v>221</v>
      </c>
      <c r="S39" s="394">
        <v>0.036585648148148145</v>
      </c>
      <c r="T39" s="338">
        <v>10</v>
      </c>
      <c r="U39" s="352">
        <f t="shared" si="11"/>
        <v>0.0036585648148148146</v>
      </c>
      <c r="V39" s="396"/>
      <c r="W39" s="338"/>
      <c r="X39" s="352" t="e">
        <f t="shared" si="12"/>
        <v>#DIV/0!</v>
      </c>
      <c r="Y39" s="396"/>
      <c r="Z39" s="338"/>
      <c r="AA39" s="352" t="e">
        <f t="shared" si="13"/>
        <v>#DIV/0!</v>
      </c>
      <c r="AB39" s="396"/>
      <c r="AC39" s="338"/>
      <c r="AD39" s="352" t="e">
        <f t="shared" si="14"/>
        <v>#DIV/0!</v>
      </c>
      <c r="AE39" s="396"/>
      <c r="AF39" s="338"/>
      <c r="AG39" s="352" t="e">
        <f t="shared" si="15"/>
        <v>#DIV/0!</v>
      </c>
      <c r="AH39" s="339"/>
      <c r="AI39" s="643"/>
      <c r="AJ39" s="745"/>
      <c r="AK39" s="249"/>
      <c r="AL39" s="378"/>
      <c r="AM39" s="341"/>
      <c r="AN39" s="341"/>
      <c r="AO39" s="341"/>
      <c r="AP39" s="341"/>
      <c r="AQ39" s="341"/>
      <c r="AR39" s="341"/>
      <c r="AS39" s="341"/>
      <c r="AT39" s="341"/>
      <c r="AU39" s="341"/>
      <c r="AV39" s="341"/>
      <c r="AW39" s="341"/>
      <c r="AX39" s="341"/>
      <c r="AY39" s="341"/>
      <c r="AZ39" s="341"/>
      <c r="BA39" s="341"/>
      <c r="BB39" s="341"/>
      <c r="BC39" s="341"/>
      <c r="BD39" s="341"/>
      <c r="BE39" s="341"/>
    </row>
    <row r="40" spans="1:57" s="547" customFormat="1" ht="12.75" customHeight="1">
      <c r="A40" s="500">
        <f t="shared" si="5"/>
        <v>37</v>
      </c>
      <c r="B40" s="236">
        <v>31</v>
      </c>
      <c r="C40" s="520" t="s">
        <v>361</v>
      </c>
      <c r="D40" s="502">
        <f t="shared" si="6"/>
        <v>0.03704861111111111</v>
      </c>
      <c r="E40" s="503">
        <f t="shared" si="7"/>
        <v>2.314814814814714E-05</v>
      </c>
      <c r="F40" s="503">
        <f t="shared" si="8"/>
        <v>0.00965277777777777</v>
      </c>
      <c r="G40" s="504">
        <f t="shared" si="9"/>
        <v>10</v>
      </c>
      <c r="H40" s="505">
        <f t="shared" si="10"/>
        <v>0.003704861111111111</v>
      </c>
      <c r="I40" s="560">
        <v>4</v>
      </c>
      <c r="J40" s="521"/>
      <c r="K40" s="522"/>
      <c r="L40" s="522"/>
      <c r="M40" s="523"/>
      <c r="N40" s="510" t="s">
        <v>18</v>
      </c>
      <c r="O40" s="510" t="s">
        <v>36</v>
      </c>
      <c r="P40" s="510">
        <v>1990</v>
      </c>
      <c r="Q40" s="510" t="s">
        <v>169</v>
      </c>
      <c r="R40" s="524" t="s">
        <v>166</v>
      </c>
      <c r="S40" s="563">
        <v>0.03704861111111111</v>
      </c>
      <c r="T40" s="512">
        <v>10</v>
      </c>
      <c r="U40" s="513">
        <f t="shared" si="11"/>
        <v>0.003704861111111111</v>
      </c>
      <c r="V40" s="515"/>
      <c r="W40" s="512"/>
      <c r="X40" s="513" t="e">
        <f t="shared" si="12"/>
        <v>#DIV/0!</v>
      </c>
      <c r="Y40" s="515"/>
      <c r="Z40" s="512"/>
      <c r="AA40" s="513" t="e">
        <f t="shared" si="13"/>
        <v>#DIV/0!</v>
      </c>
      <c r="AB40" s="515"/>
      <c r="AC40" s="512"/>
      <c r="AD40" s="513" t="e">
        <f t="shared" si="14"/>
        <v>#DIV/0!</v>
      </c>
      <c r="AE40" s="515"/>
      <c r="AF40" s="512"/>
      <c r="AG40" s="513" t="e">
        <f t="shared" si="15"/>
        <v>#DIV/0!</v>
      </c>
      <c r="AH40" s="516"/>
      <c r="AI40" s="525"/>
      <c r="AJ40" s="746"/>
      <c r="AK40" s="518"/>
      <c r="AL40" s="518"/>
      <c r="AM40" s="519"/>
      <c r="AN40" s="519"/>
      <c r="AO40" s="519"/>
      <c r="AP40" s="519"/>
      <c r="AQ40" s="519"/>
      <c r="AR40" s="519"/>
      <c r="AS40" s="519"/>
      <c r="AT40" s="519"/>
      <c r="AU40" s="519"/>
      <c r="AV40" s="519"/>
      <c r="AW40" s="519"/>
      <c r="AX40" s="519"/>
      <c r="AY40" s="519"/>
      <c r="AZ40" s="519"/>
      <c r="BA40" s="519"/>
      <c r="BB40" s="519"/>
      <c r="BC40" s="519"/>
      <c r="BD40" s="519"/>
      <c r="BE40" s="519"/>
    </row>
    <row r="41" spans="1:57" s="737" customFormat="1" ht="12.75" customHeight="1">
      <c r="A41" s="500">
        <f t="shared" si="5"/>
        <v>38</v>
      </c>
      <c r="B41" s="559">
        <v>51</v>
      </c>
      <c r="C41" s="501" t="s">
        <v>362</v>
      </c>
      <c r="D41" s="502">
        <f t="shared" si="6"/>
        <v>0.037071759259259256</v>
      </c>
      <c r="E41" s="503">
        <f t="shared" si="7"/>
        <v>0.00027777777777777957</v>
      </c>
      <c r="F41" s="503">
        <f t="shared" si="8"/>
        <v>0.009675925925925918</v>
      </c>
      <c r="G41" s="504">
        <f t="shared" si="9"/>
        <v>10</v>
      </c>
      <c r="H41" s="505">
        <f t="shared" si="10"/>
        <v>0.0037071759259259254</v>
      </c>
      <c r="I41" s="506">
        <v>5</v>
      </c>
      <c r="J41" s="507"/>
      <c r="K41" s="508"/>
      <c r="L41" s="508"/>
      <c r="M41" s="509"/>
      <c r="N41" s="510" t="s">
        <v>18</v>
      </c>
      <c r="O41" s="558" t="s">
        <v>36</v>
      </c>
      <c r="P41" s="558">
        <v>1993</v>
      </c>
      <c r="Q41" s="558" t="s">
        <v>169</v>
      </c>
      <c r="R41" s="511" t="s">
        <v>264</v>
      </c>
      <c r="S41" s="546">
        <v>0.037071759259259256</v>
      </c>
      <c r="T41" s="512">
        <v>10</v>
      </c>
      <c r="U41" s="513">
        <f t="shared" si="11"/>
        <v>0.0037071759259259254</v>
      </c>
      <c r="V41" s="515"/>
      <c r="W41" s="512"/>
      <c r="X41" s="513" t="e">
        <f t="shared" si="12"/>
        <v>#DIV/0!</v>
      </c>
      <c r="Y41" s="515"/>
      <c r="Z41" s="512"/>
      <c r="AA41" s="513" t="e">
        <f t="shared" si="13"/>
        <v>#DIV/0!</v>
      </c>
      <c r="AB41" s="515"/>
      <c r="AC41" s="512"/>
      <c r="AD41" s="513" t="e">
        <f t="shared" si="14"/>
        <v>#DIV/0!</v>
      </c>
      <c r="AE41" s="515"/>
      <c r="AF41" s="512"/>
      <c r="AG41" s="513" t="e">
        <f t="shared" si="15"/>
        <v>#DIV/0!</v>
      </c>
      <c r="AH41" s="516"/>
      <c r="AI41" s="525"/>
      <c r="AJ41" s="746"/>
      <c r="AK41" s="518"/>
      <c r="AL41" s="518"/>
      <c r="AM41" s="519"/>
      <c r="AN41" s="519"/>
      <c r="AO41" s="519"/>
      <c r="AP41" s="519"/>
      <c r="AQ41" s="519"/>
      <c r="AR41" s="519"/>
      <c r="AS41" s="519"/>
      <c r="AT41" s="519"/>
      <c r="AU41" s="519"/>
      <c r="AV41" s="519"/>
      <c r="AW41" s="519"/>
      <c r="AX41" s="519"/>
      <c r="AY41" s="519"/>
      <c r="AZ41" s="519"/>
      <c r="BA41" s="519"/>
      <c r="BB41" s="519"/>
      <c r="BC41" s="519"/>
      <c r="BD41" s="519"/>
      <c r="BE41" s="519"/>
    </row>
    <row r="42" spans="1:57" s="392" customFormat="1" ht="12.75" customHeight="1">
      <c r="A42" s="342">
        <f t="shared" si="5"/>
        <v>39</v>
      </c>
      <c r="B42" s="220">
        <v>74</v>
      </c>
      <c r="C42" s="343" t="s">
        <v>363</v>
      </c>
      <c r="D42" s="344">
        <f t="shared" si="6"/>
        <v>0.037349537037037035</v>
      </c>
      <c r="E42" s="327">
        <f t="shared" si="7"/>
        <v>0.00010416666666666907</v>
      </c>
      <c r="F42" s="327">
        <f t="shared" si="8"/>
        <v>0.009953703703703697</v>
      </c>
      <c r="G42" s="345">
        <f t="shared" si="9"/>
        <v>10</v>
      </c>
      <c r="H42" s="346">
        <f t="shared" si="10"/>
        <v>0.0037349537037037034</v>
      </c>
      <c r="I42" s="347">
        <v>34</v>
      </c>
      <c r="J42" s="348"/>
      <c r="K42" s="349"/>
      <c r="L42" s="349"/>
      <c r="M42" s="350"/>
      <c r="N42" s="250" t="s">
        <v>18</v>
      </c>
      <c r="O42" s="291" t="s">
        <v>16</v>
      </c>
      <c r="P42" s="291">
        <v>1976</v>
      </c>
      <c r="Q42" s="291" t="s">
        <v>24</v>
      </c>
      <c r="R42" s="351" t="s">
        <v>15</v>
      </c>
      <c r="S42" s="397">
        <v>0.037349537037037035</v>
      </c>
      <c r="T42" s="338">
        <v>10</v>
      </c>
      <c r="U42" s="352">
        <f t="shared" si="11"/>
        <v>0.0037349537037037034</v>
      </c>
      <c r="V42" s="335"/>
      <c r="W42" s="338"/>
      <c r="X42" s="352" t="e">
        <f t="shared" si="12"/>
        <v>#DIV/0!</v>
      </c>
      <c r="Y42" s="355"/>
      <c r="Z42" s="338"/>
      <c r="AA42" s="352" t="e">
        <f t="shared" si="13"/>
        <v>#DIV/0!</v>
      </c>
      <c r="AB42" s="335"/>
      <c r="AC42" s="338"/>
      <c r="AD42" s="352" t="e">
        <f t="shared" si="14"/>
        <v>#DIV/0!</v>
      </c>
      <c r="AE42" s="335"/>
      <c r="AF42" s="338"/>
      <c r="AG42" s="352" t="e">
        <f t="shared" si="15"/>
        <v>#DIV/0!</v>
      </c>
      <c r="AH42" s="339"/>
      <c r="AI42" s="643"/>
      <c r="AJ42" s="745"/>
      <c r="AK42" s="249"/>
      <c r="AL42" s="249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</row>
    <row r="43" spans="1:57" s="392" customFormat="1" ht="12.75" customHeight="1">
      <c r="A43" s="342">
        <f t="shared" si="5"/>
        <v>40</v>
      </c>
      <c r="B43" s="401">
        <v>7</v>
      </c>
      <c r="C43" s="365" t="s">
        <v>247</v>
      </c>
      <c r="D43" s="344">
        <f t="shared" si="6"/>
        <v>0.037453703703703704</v>
      </c>
      <c r="E43" s="327">
        <f t="shared" si="7"/>
        <v>0.00024305555555555192</v>
      </c>
      <c r="F43" s="327">
        <f t="shared" si="8"/>
        <v>0.010057870370370366</v>
      </c>
      <c r="G43" s="345">
        <f t="shared" si="9"/>
        <v>10</v>
      </c>
      <c r="H43" s="346">
        <f t="shared" si="10"/>
        <v>0.0037453703703703703</v>
      </c>
      <c r="I43" s="398">
        <v>35</v>
      </c>
      <c r="J43" s="367"/>
      <c r="K43" s="368"/>
      <c r="L43" s="368"/>
      <c r="M43" s="369"/>
      <c r="N43" s="250" t="s">
        <v>18</v>
      </c>
      <c r="O43" s="370" t="s">
        <v>16</v>
      </c>
      <c r="P43" s="370">
        <v>1951</v>
      </c>
      <c r="Q43" s="370" t="s">
        <v>45</v>
      </c>
      <c r="R43" s="371" t="s">
        <v>203</v>
      </c>
      <c r="S43" s="399">
        <v>0.037453703703703704</v>
      </c>
      <c r="T43" s="338">
        <v>10</v>
      </c>
      <c r="U43" s="352">
        <f t="shared" si="11"/>
        <v>0.0037453703703703703</v>
      </c>
      <c r="V43" s="335"/>
      <c r="W43" s="338"/>
      <c r="X43" s="352" t="e">
        <f t="shared" si="12"/>
        <v>#DIV/0!</v>
      </c>
      <c r="Y43" s="335"/>
      <c r="Z43" s="338"/>
      <c r="AA43" s="352" t="e">
        <f t="shared" si="13"/>
        <v>#DIV/0!</v>
      </c>
      <c r="AB43" s="335"/>
      <c r="AC43" s="338"/>
      <c r="AD43" s="352" t="e">
        <f t="shared" si="14"/>
        <v>#DIV/0!</v>
      </c>
      <c r="AE43" s="335"/>
      <c r="AF43" s="338"/>
      <c r="AG43" s="352" t="e">
        <f t="shared" si="15"/>
        <v>#DIV/0!</v>
      </c>
      <c r="AH43" s="339"/>
      <c r="AI43" s="643"/>
      <c r="AJ43" s="745"/>
      <c r="AK43" s="249"/>
      <c r="AL43" s="249"/>
      <c r="AM43" s="341"/>
      <c r="AN43" s="341"/>
      <c r="AO43" s="341"/>
      <c r="AP43" s="341"/>
      <c r="AQ43" s="341"/>
      <c r="AR43" s="341"/>
      <c r="AS43" s="341"/>
      <c r="AT43" s="341"/>
      <c r="AU43" s="341"/>
      <c r="AV43" s="341"/>
      <c r="AW43" s="341"/>
      <c r="AX43" s="341"/>
      <c r="AY43" s="341"/>
      <c r="AZ43" s="341"/>
      <c r="BA43" s="341"/>
      <c r="BB43" s="341"/>
      <c r="BC43" s="341"/>
      <c r="BD43" s="341"/>
      <c r="BE43" s="341"/>
    </row>
    <row r="44" spans="1:57" s="400" customFormat="1" ht="12.75" customHeight="1">
      <c r="A44" s="342">
        <f t="shared" si="5"/>
        <v>41</v>
      </c>
      <c r="B44" s="496">
        <v>30</v>
      </c>
      <c r="C44" s="365" t="s">
        <v>65</v>
      </c>
      <c r="D44" s="344">
        <f t="shared" si="6"/>
        <v>0.037696759259259256</v>
      </c>
      <c r="E44" s="327">
        <f t="shared" si="7"/>
        <v>0.00015046296296296335</v>
      </c>
      <c r="F44" s="327">
        <f t="shared" si="8"/>
        <v>0.010300925925925918</v>
      </c>
      <c r="G44" s="345">
        <f t="shared" si="9"/>
        <v>10</v>
      </c>
      <c r="H44" s="346">
        <f t="shared" si="10"/>
        <v>0.0037696759259259255</v>
      </c>
      <c r="I44" s="398">
        <v>36</v>
      </c>
      <c r="J44" s="367"/>
      <c r="K44" s="368"/>
      <c r="L44" s="368"/>
      <c r="M44" s="369"/>
      <c r="N44" s="370" t="s">
        <v>18</v>
      </c>
      <c r="O44" s="370" t="s">
        <v>16</v>
      </c>
      <c r="P44" s="370">
        <v>1960</v>
      </c>
      <c r="Q44" s="370" t="s">
        <v>27</v>
      </c>
      <c r="R44" s="371" t="s">
        <v>15</v>
      </c>
      <c r="S44" s="399">
        <v>0.037696759259259256</v>
      </c>
      <c r="T44" s="338">
        <v>10</v>
      </c>
      <c r="U44" s="352">
        <f t="shared" si="11"/>
        <v>0.0037696759259259255</v>
      </c>
      <c r="V44" s="372"/>
      <c r="W44" s="387"/>
      <c r="X44" s="352" t="e">
        <f t="shared" si="12"/>
        <v>#DIV/0!</v>
      </c>
      <c r="Y44" s="372"/>
      <c r="Z44" s="387"/>
      <c r="AA44" s="352" t="e">
        <f t="shared" si="13"/>
        <v>#DIV/0!</v>
      </c>
      <c r="AB44" s="372"/>
      <c r="AC44" s="387"/>
      <c r="AD44" s="352" t="e">
        <f t="shared" si="14"/>
        <v>#DIV/0!</v>
      </c>
      <c r="AE44" s="372"/>
      <c r="AF44" s="387"/>
      <c r="AG44" s="352" t="e">
        <f t="shared" si="15"/>
        <v>#DIV/0!</v>
      </c>
      <c r="AH44" s="339"/>
      <c r="AI44" s="643"/>
      <c r="AJ44" s="745"/>
      <c r="AK44" s="249"/>
      <c r="AL44" s="249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41"/>
      <c r="BB44" s="341"/>
      <c r="BC44" s="341"/>
      <c r="BD44" s="341"/>
      <c r="BE44" s="341"/>
    </row>
    <row r="45" spans="1:56" s="547" customFormat="1" ht="12.75" customHeight="1">
      <c r="A45" s="500">
        <f t="shared" si="5"/>
        <v>42</v>
      </c>
      <c r="B45" s="236">
        <v>63</v>
      </c>
      <c r="C45" s="520" t="s">
        <v>364</v>
      </c>
      <c r="D45" s="502">
        <f t="shared" si="6"/>
        <v>0.03784722222222222</v>
      </c>
      <c r="E45" s="503">
        <f t="shared" si="7"/>
        <v>0.0003935185185185222</v>
      </c>
      <c r="F45" s="503">
        <f t="shared" si="8"/>
        <v>0.010451388888888882</v>
      </c>
      <c r="G45" s="504">
        <f t="shared" si="9"/>
        <v>10</v>
      </c>
      <c r="H45" s="505">
        <f t="shared" si="10"/>
        <v>0.003784722222222222</v>
      </c>
      <c r="I45" s="560">
        <v>6</v>
      </c>
      <c r="J45" s="521"/>
      <c r="K45" s="522"/>
      <c r="L45" s="522"/>
      <c r="M45" s="523"/>
      <c r="N45" s="510" t="s">
        <v>18</v>
      </c>
      <c r="O45" s="510" t="s">
        <v>36</v>
      </c>
      <c r="P45" s="520">
        <v>1983</v>
      </c>
      <c r="Q45" s="520" t="s">
        <v>37</v>
      </c>
      <c r="R45" s="524" t="s">
        <v>130</v>
      </c>
      <c r="S45" s="561">
        <v>0.03784722222222222</v>
      </c>
      <c r="T45" s="512">
        <v>10</v>
      </c>
      <c r="U45" s="513">
        <f t="shared" si="11"/>
        <v>0.003784722222222222</v>
      </c>
      <c r="V45" s="563"/>
      <c r="W45" s="562"/>
      <c r="X45" s="513" t="e">
        <f t="shared" si="12"/>
        <v>#DIV/0!</v>
      </c>
      <c r="Y45" s="563"/>
      <c r="Z45" s="562"/>
      <c r="AA45" s="513" t="e">
        <f t="shared" si="13"/>
        <v>#DIV/0!</v>
      </c>
      <c r="AB45" s="563"/>
      <c r="AC45" s="562"/>
      <c r="AD45" s="513" t="e">
        <f t="shared" si="14"/>
        <v>#DIV/0!</v>
      </c>
      <c r="AE45" s="563"/>
      <c r="AF45" s="562"/>
      <c r="AG45" s="513" t="e">
        <f t="shared" si="15"/>
        <v>#DIV/0!</v>
      </c>
      <c r="AH45" s="516"/>
      <c r="AI45" s="525"/>
      <c r="AJ45" s="746"/>
      <c r="AK45" s="518"/>
      <c r="AL45" s="758"/>
      <c r="AM45" s="519"/>
      <c r="AN45" s="519"/>
      <c r="AO45" s="519"/>
      <c r="AP45" s="519"/>
      <c r="AQ45" s="519"/>
      <c r="AR45" s="519"/>
      <c r="AS45" s="519"/>
      <c r="AT45" s="519"/>
      <c r="AU45" s="519"/>
      <c r="AV45" s="519"/>
      <c r="AW45" s="519"/>
      <c r="AX45" s="519"/>
      <c r="AY45" s="519"/>
      <c r="AZ45" s="519"/>
      <c r="BA45" s="519"/>
      <c r="BB45" s="519"/>
      <c r="BC45" s="519"/>
      <c r="BD45" s="519"/>
    </row>
    <row r="46" spans="1:57" s="395" customFormat="1" ht="12.75" customHeight="1" thickBot="1">
      <c r="A46" s="342">
        <f t="shared" si="5"/>
        <v>43</v>
      </c>
      <c r="B46" s="287">
        <v>47</v>
      </c>
      <c r="C46" s="343" t="s">
        <v>365</v>
      </c>
      <c r="D46" s="344">
        <f t="shared" si="6"/>
        <v>0.03824074074074074</v>
      </c>
      <c r="E46" s="327">
        <f t="shared" si="7"/>
        <v>0.0006018518518518465</v>
      </c>
      <c r="F46" s="327">
        <f t="shared" si="8"/>
        <v>0.010844907407407404</v>
      </c>
      <c r="G46" s="345">
        <f t="shared" si="9"/>
        <v>10</v>
      </c>
      <c r="H46" s="346">
        <f t="shared" si="10"/>
        <v>0.0038240740740740744</v>
      </c>
      <c r="I46" s="347">
        <v>37</v>
      </c>
      <c r="J46" s="348"/>
      <c r="K46" s="349"/>
      <c r="L46" s="349"/>
      <c r="M46" s="350"/>
      <c r="N46" s="291" t="s">
        <v>18</v>
      </c>
      <c r="O46" s="291" t="s">
        <v>16</v>
      </c>
      <c r="P46" s="291">
        <v>1993</v>
      </c>
      <c r="Q46" s="291" t="s">
        <v>17</v>
      </c>
      <c r="R46" s="351" t="s">
        <v>23</v>
      </c>
      <c r="S46" s="394">
        <v>0.03824074074074074</v>
      </c>
      <c r="T46" s="338">
        <v>10</v>
      </c>
      <c r="U46" s="352">
        <f t="shared" si="11"/>
        <v>0.0038240740740740744</v>
      </c>
      <c r="V46" s="396"/>
      <c r="W46" s="338"/>
      <c r="X46" s="352" t="e">
        <f t="shared" si="12"/>
        <v>#DIV/0!</v>
      </c>
      <c r="Y46" s="396"/>
      <c r="Z46" s="338"/>
      <c r="AA46" s="352" t="e">
        <f t="shared" si="13"/>
        <v>#DIV/0!</v>
      </c>
      <c r="AB46" s="396"/>
      <c r="AC46" s="338"/>
      <c r="AD46" s="352" t="e">
        <f t="shared" si="14"/>
        <v>#DIV/0!</v>
      </c>
      <c r="AE46" s="396"/>
      <c r="AF46" s="338"/>
      <c r="AG46" s="352" t="e">
        <f t="shared" si="15"/>
        <v>#DIV/0!</v>
      </c>
      <c r="AH46" s="339"/>
      <c r="AI46" s="643"/>
      <c r="AJ46" s="745"/>
      <c r="AK46" s="249"/>
      <c r="AL46" s="249"/>
      <c r="AM46" s="341"/>
      <c r="AN46" s="341"/>
      <c r="AO46" s="341"/>
      <c r="AP46" s="341"/>
      <c r="AQ46" s="341"/>
      <c r="AR46" s="341"/>
      <c r="AS46" s="341"/>
      <c r="AT46" s="341"/>
      <c r="AU46" s="341"/>
      <c r="AV46" s="341"/>
      <c r="AW46" s="341"/>
      <c r="AX46" s="341"/>
      <c r="AY46" s="341"/>
      <c r="AZ46" s="341"/>
      <c r="BA46" s="341"/>
      <c r="BB46" s="341"/>
      <c r="BC46" s="341"/>
      <c r="BD46" s="341"/>
      <c r="BE46" s="341"/>
    </row>
    <row r="47" spans="1:57" s="392" customFormat="1" ht="12.75" customHeight="1">
      <c r="A47" s="342">
        <f t="shared" si="5"/>
        <v>44</v>
      </c>
      <c r="B47" s="220">
        <v>37</v>
      </c>
      <c r="C47" s="354" t="s">
        <v>248</v>
      </c>
      <c r="D47" s="344">
        <f t="shared" si="6"/>
        <v>0.03884259259259259</v>
      </c>
      <c r="E47" s="327">
        <f t="shared" si="7"/>
        <v>0.0003125000000000072</v>
      </c>
      <c r="F47" s="327">
        <f t="shared" si="8"/>
        <v>0.01144675925925925</v>
      </c>
      <c r="G47" s="345">
        <f t="shared" si="9"/>
        <v>10</v>
      </c>
      <c r="H47" s="346">
        <f t="shared" si="10"/>
        <v>0.0038842592592592587</v>
      </c>
      <c r="I47" s="347">
        <v>38</v>
      </c>
      <c r="J47" s="348"/>
      <c r="K47" s="349"/>
      <c r="L47" s="349"/>
      <c r="M47" s="350"/>
      <c r="N47" s="250" t="s">
        <v>18</v>
      </c>
      <c r="O47" s="343" t="s">
        <v>16</v>
      </c>
      <c r="P47" s="343">
        <v>1950</v>
      </c>
      <c r="Q47" s="343" t="s">
        <v>45</v>
      </c>
      <c r="R47" s="351" t="s">
        <v>178</v>
      </c>
      <c r="S47" s="394">
        <v>0.03884259259259259</v>
      </c>
      <c r="T47" s="338">
        <v>10</v>
      </c>
      <c r="U47" s="352">
        <f t="shared" si="11"/>
        <v>0.0038842592592592587</v>
      </c>
      <c r="V47" s="355"/>
      <c r="W47" s="338"/>
      <c r="X47" s="352" t="e">
        <f t="shared" si="12"/>
        <v>#DIV/0!</v>
      </c>
      <c r="Y47" s="335"/>
      <c r="Z47" s="338"/>
      <c r="AA47" s="352" t="e">
        <f t="shared" si="13"/>
        <v>#DIV/0!</v>
      </c>
      <c r="AB47" s="335"/>
      <c r="AC47" s="338"/>
      <c r="AD47" s="352" t="e">
        <f t="shared" si="14"/>
        <v>#DIV/0!</v>
      </c>
      <c r="AE47" s="335"/>
      <c r="AF47" s="338"/>
      <c r="AG47" s="352" t="e">
        <f t="shared" si="15"/>
        <v>#DIV/0!</v>
      </c>
      <c r="AH47" s="339"/>
      <c r="AI47" s="643"/>
      <c r="AJ47" s="745"/>
      <c r="AK47" s="249"/>
      <c r="AL47" s="249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  <c r="AW47" s="341"/>
      <c r="AX47" s="341"/>
      <c r="AY47" s="341"/>
      <c r="AZ47" s="341"/>
      <c r="BA47" s="341"/>
      <c r="BB47" s="341"/>
      <c r="BC47" s="341"/>
      <c r="BD47" s="341"/>
      <c r="BE47" s="341"/>
    </row>
    <row r="48" spans="1:57" s="377" customFormat="1" ht="12.75" customHeight="1">
      <c r="A48" s="342">
        <f t="shared" si="5"/>
        <v>45</v>
      </c>
      <c r="B48" s="287">
        <v>8</v>
      </c>
      <c r="C48" s="354" t="s">
        <v>366</v>
      </c>
      <c r="D48" s="344">
        <f t="shared" si="6"/>
        <v>0.039155092592592596</v>
      </c>
      <c r="E48" s="327">
        <f t="shared" si="7"/>
        <v>0.0002546296296296255</v>
      </c>
      <c r="F48" s="327">
        <f t="shared" si="8"/>
        <v>0.011759259259259257</v>
      </c>
      <c r="G48" s="345">
        <f t="shared" si="9"/>
        <v>10</v>
      </c>
      <c r="H48" s="346">
        <f t="shared" si="10"/>
        <v>0.003915509259259259</v>
      </c>
      <c r="I48" s="347">
        <v>39</v>
      </c>
      <c r="J48" s="348"/>
      <c r="K48" s="349"/>
      <c r="L48" s="349"/>
      <c r="M48" s="350"/>
      <c r="N48" s="250" t="s">
        <v>18</v>
      </c>
      <c r="O48" s="343" t="s">
        <v>16</v>
      </c>
      <c r="P48" s="343">
        <v>1993</v>
      </c>
      <c r="Q48" s="343" t="s">
        <v>17</v>
      </c>
      <c r="R48" s="351" t="s">
        <v>336</v>
      </c>
      <c r="S48" s="394">
        <v>0.039155092592592596</v>
      </c>
      <c r="T48" s="338">
        <v>10</v>
      </c>
      <c r="U48" s="352">
        <f t="shared" si="11"/>
        <v>0.003915509259259259</v>
      </c>
      <c r="V48" s="355"/>
      <c r="W48" s="338"/>
      <c r="X48" s="352" t="e">
        <f t="shared" si="12"/>
        <v>#DIV/0!</v>
      </c>
      <c r="Y48" s="335"/>
      <c r="Z48" s="338"/>
      <c r="AA48" s="352" t="e">
        <f t="shared" si="13"/>
        <v>#DIV/0!</v>
      </c>
      <c r="AB48" s="335"/>
      <c r="AC48" s="338"/>
      <c r="AD48" s="352" t="e">
        <f t="shared" si="14"/>
        <v>#DIV/0!</v>
      </c>
      <c r="AE48" s="335"/>
      <c r="AF48" s="338"/>
      <c r="AG48" s="352" t="e">
        <f t="shared" si="15"/>
        <v>#DIV/0!</v>
      </c>
      <c r="AH48" s="339"/>
      <c r="AI48" s="643"/>
      <c r="AJ48" s="745"/>
      <c r="AK48" s="249"/>
      <c r="AL48" s="249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  <c r="AW48" s="341"/>
      <c r="AX48" s="341"/>
      <c r="AY48" s="341"/>
      <c r="AZ48" s="341"/>
      <c r="BA48" s="341"/>
      <c r="BB48" s="341"/>
      <c r="BC48" s="341"/>
      <c r="BD48" s="341"/>
      <c r="BE48" s="341"/>
    </row>
    <row r="49" spans="1:57" s="547" customFormat="1" ht="12.75" customHeight="1">
      <c r="A49" s="500">
        <f t="shared" si="5"/>
        <v>46</v>
      </c>
      <c r="B49" s="236">
        <v>11</v>
      </c>
      <c r="C49" s="501" t="s">
        <v>367</v>
      </c>
      <c r="D49" s="502">
        <f t="shared" si="6"/>
        <v>0.03940972222222222</v>
      </c>
      <c r="E49" s="503">
        <f t="shared" si="7"/>
        <v>0.00011574074074074264</v>
      </c>
      <c r="F49" s="503">
        <f t="shared" si="8"/>
        <v>0.012013888888888883</v>
      </c>
      <c r="G49" s="504">
        <f t="shared" si="9"/>
        <v>10</v>
      </c>
      <c r="H49" s="505">
        <f t="shared" si="10"/>
        <v>0.0039409722222222224</v>
      </c>
      <c r="I49" s="506">
        <v>7</v>
      </c>
      <c r="J49" s="507"/>
      <c r="K49" s="508"/>
      <c r="L49" s="508"/>
      <c r="M49" s="509"/>
      <c r="N49" s="510" t="s">
        <v>18</v>
      </c>
      <c r="O49" s="501" t="s">
        <v>36</v>
      </c>
      <c r="P49" s="501">
        <v>1978</v>
      </c>
      <c r="Q49" s="501" t="s">
        <v>37</v>
      </c>
      <c r="R49" s="511" t="s">
        <v>203</v>
      </c>
      <c r="S49" s="528">
        <v>0.03940972222222222</v>
      </c>
      <c r="T49" s="512">
        <v>10</v>
      </c>
      <c r="U49" s="513">
        <f t="shared" si="11"/>
        <v>0.0039409722222222224</v>
      </c>
      <c r="V49" s="515"/>
      <c r="W49" s="512"/>
      <c r="X49" s="513" t="e">
        <f t="shared" si="12"/>
        <v>#DIV/0!</v>
      </c>
      <c r="Y49" s="515"/>
      <c r="Z49" s="512"/>
      <c r="AA49" s="513" t="e">
        <f t="shared" si="13"/>
        <v>#DIV/0!</v>
      </c>
      <c r="AB49" s="515"/>
      <c r="AC49" s="512"/>
      <c r="AD49" s="513" t="e">
        <f t="shared" si="14"/>
        <v>#DIV/0!</v>
      </c>
      <c r="AE49" s="515"/>
      <c r="AF49" s="512"/>
      <c r="AG49" s="513" t="e">
        <f t="shared" si="15"/>
        <v>#DIV/0!</v>
      </c>
      <c r="AH49" s="516"/>
      <c r="AI49" s="525"/>
      <c r="AJ49" s="746"/>
      <c r="AK49" s="518"/>
      <c r="AL49" s="518"/>
      <c r="AM49" s="519"/>
      <c r="AN49" s="519"/>
      <c r="AO49" s="519"/>
      <c r="AP49" s="519"/>
      <c r="AQ49" s="519"/>
      <c r="AR49" s="519"/>
      <c r="AS49" s="519"/>
      <c r="AT49" s="519"/>
      <c r="AU49" s="519"/>
      <c r="AV49" s="519"/>
      <c r="AW49" s="519"/>
      <c r="AX49" s="519"/>
      <c r="AY49" s="519"/>
      <c r="AZ49" s="519"/>
      <c r="BA49" s="519"/>
      <c r="BB49" s="519"/>
      <c r="BC49" s="519"/>
      <c r="BD49" s="519"/>
      <c r="BE49" s="519"/>
    </row>
    <row r="50" spans="1:57" s="547" customFormat="1" ht="12.75" customHeight="1">
      <c r="A50" s="500">
        <f t="shared" si="5"/>
        <v>47</v>
      </c>
      <c r="B50" s="559">
        <v>17</v>
      </c>
      <c r="C50" s="501" t="s">
        <v>255</v>
      </c>
      <c r="D50" s="502">
        <f t="shared" si="6"/>
        <v>0.039525462962962964</v>
      </c>
      <c r="E50" s="503">
        <f t="shared" si="7"/>
        <v>0.00061342592592592</v>
      </c>
      <c r="F50" s="503">
        <f t="shared" si="8"/>
        <v>0.012129629629629626</v>
      </c>
      <c r="G50" s="504">
        <f t="shared" si="9"/>
        <v>10</v>
      </c>
      <c r="H50" s="505">
        <f t="shared" si="10"/>
        <v>0.003952546296296296</v>
      </c>
      <c r="I50" s="506">
        <v>8</v>
      </c>
      <c r="J50" s="507"/>
      <c r="K50" s="508"/>
      <c r="L50" s="508"/>
      <c r="M50" s="509"/>
      <c r="N50" s="510" t="s">
        <v>18</v>
      </c>
      <c r="O50" s="501" t="s">
        <v>36</v>
      </c>
      <c r="P50" s="501">
        <v>2000</v>
      </c>
      <c r="Q50" s="501" t="s">
        <v>169</v>
      </c>
      <c r="R50" s="511" t="s">
        <v>203</v>
      </c>
      <c r="S50" s="528">
        <v>0.039525462962962964</v>
      </c>
      <c r="T50" s="512">
        <v>10</v>
      </c>
      <c r="U50" s="513">
        <f t="shared" si="11"/>
        <v>0.003952546296296296</v>
      </c>
      <c r="V50" s="515"/>
      <c r="W50" s="512"/>
      <c r="X50" s="513" t="e">
        <f t="shared" si="12"/>
        <v>#DIV/0!</v>
      </c>
      <c r="Y50" s="515"/>
      <c r="Z50" s="512"/>
      <c r="AA50" s="513" t="e">
        <f t="shared" si="13"/>
        <v>#DIV/0!</v>
      </c>
      <c r="AB50" s="515"/>
      <c r="AC50" s="512"/>
      <c r="AD50" s="513" t="e">
        <f t="shared" si="14"/>
        <v>#DIV/0!</v>
      </c>
      <c r="AE50" s="515"/>
      <c r="AF50" s="512"/>
      <c r="AG50" s="513" t="e">
        <f t="shared" si="15"/>
        <v>#DIV/0!</v>
      </c>
      <c r="AH50" s="516"/>
      <c r="AI50" s="525"/>
      <c r="AJ50" s="746"/>
      <c r="AK50" s="518"/>
      <c r="AL50" s="518"/>
      <c r="AM50" s="519"/>
      <c r="AN50" s="519"/>
      <c r="AO50" s="519"/>
      <c r="AP50" s="519"/>
      <c r="AQ50" s="519"/>
      <c r="AR50" s="519"/>
      <c r="AS50" s="519"/>
      <c r="AT50" s="519"/>
      <c r="AU50" s="519"/>
      <c r="AV50" s="519"/>
      <c r="AW50" s="519"/>
      <c r="AX50" s="519"/>
      <c r="AY50" s="519"/>
      <c r="AZ50" s="519"/>
      <c r="BA50" s="519"/>
      <c r="BB50" s="519"/>
      <c r="BC50" s="519"/>
      <c r="BD50" s="519"/>
      <c r="BE50" s="519"/>
    </row>
    <row r="51" spans="1:57" s="377" customFormat="1" ht="13.5" customHeight="1">
      <c r="A51" s="342">
        <f t="shared" si="5"/>
        <v>48</v>
      </c>
      <c r="B51" s="401">
        <v>45</v>
      </c>
      <c r="C51" s="343" t="s">
        <v>251</v>
      </c>
      <c r="D51" s="344">
        <f t="shared" si="6"/>
        <v>0.040138888888888884</v>
      </c>
      <c r="E51" s="327">
        <f t="shared" si="7"/>
        <v>0.0015046296296296335</v>
      </c>
      <c r="F51" s="327">
        <f t="shared" si="8"/>
        <v>0.012743055555555546</v>
      </c>
      <c r="G51" s="345">
        <f t="shared" si="9"/>
        <v>10</v>
      </c>
      <c r="H51" s="346">
        <f t="shared" si="10"/>
        <v>0.004013888888888888</v>
      </c>
      <c r="I51" s="347">
        <v>40</v>
      </c>
      <c r="J51" s="348"/>
      <c r="K51" s="349"/>
      <c r="L51" s="349"/>
      <c r="M51" s="350"/>
      <c r="N51" s="250" t="s">
        <v>18</v>
      </c>
      <c r="O51" s="343" t="s">
        <v>16</v>
      </c>
      <c r="P51" s="343">
        <v>1973</v>
      </c>
      <c r="Q51" s="343" t="s">
        <v>24</v>
      </c>
      <c r="R51" s="351" t="s">
        <v>166</v>
      </c>
      <c r="S51" s="394">
        <v>0.040138888888888884</v>
      </c>
      <c r="T51" s="338">
        <v>10</v>
      </c>
      <c r="U51" s="352">
        <f t="shared" si="11"/>
        <v>0.004013888888888888</v>
      </c>
      <c r="V51" s="335"/>
      <c r="W51" s="338"/>
      <c r="X51" s="352" t="e">
        <f t="shared" si="12"/>
        <v>#DIV/0!</v>
      </c>
      <c r="Y51" s="335"/>
      <c r="Z51" s="338"/>
      <c r="AA51" s="352" t="e">
        <f t="shared" si="13"/>
        <v>#DIV/0!</v>
      </c>
      <c r="AB51" s="335"/>
      <c r="AC51" s="338"/>
      <c r="AD51" s="352" t="e">
        <f t="shared" si="14"/>
        <v>#DIV/0!</v>
      </c>
      <c r="AE51" s="335"/>
      <c r="AF51" s="338"/>
      <c r="AG51" s="352" t="e">
        <f t="shared" si="15"/>
        <v>#DIV/0!</v>
      </c>
      <c r="AH51" s="339"/>
      <c r="AI51" s="643"/>
      <c r="AJ51" s="745"/>
      <c r="AK51" s="249"/>
      <c r="AL51" s="249"/>
      <c r="AM51" s="341"/>
      <c r="AN51" s="341"/>
      <c r="AO51" s="341"/>
      <c r="AP51" s="341"/>
      <c r="AQ51" s="341"/>
      <c r="AR51" s="341"/>
      <c r="AS51" s="341"/>
      <c r="AT51" s="341"/>
      <c r="AU51" s="341"/>
      <c r="AV51" s="341"/>
      <c r="AW51" s="341"/>
      <c r="AX51" s="341"/>
      <c r="AY51" s="341"/>
      <c r="AZ51" s="341"/>
      <c r="BA51" s="341"/>
      <c r="BB51" s="341"/>
      <c r="BC51" s="341"/>
      <c r="BD51" s="341"/>
      <c r="BE51" s="341"/>
    </row>
    <row r="52" spans="1:57" s="377" customFormat="1" ht="13.5" customHeight="1">
      <c r="A52" s="342">
        <f t="shared" si="5"/>
        <v>49</v>
      </c>
      <c r="B52" s="220">
        <v>56</v>
      </c>
      <c r="C52" s="343" t="s">
        <v>83</v>
      </c>
      <c r="D52" s="344">
        <f t="shared" si="6"/>
        <v>0.04164351851851852</v>
      </c>
      <c r="E52" s="327">
        <f t="shared" si="7"/>
      </c>
      <c r="F52" s="327">
        <f t="shared" si="8"/>
        <v>0.01424768518518518</v>
      </c>
      <c r="G52" s="345">
        <f t="shared" si="9"/>
        <v>10</v>
      </c>
      <c r="H52" s="346">
        <f t="shared" si="10"/>
        <v>0.004164351851851851</v>
      </c>
      <c r="I52" s="347">
        <v>41</v>
      </c>
      <c r="J52" s="348"/>
      <c r="K52" s="349"/>
      <c r="L52" s="349"/>
      <c r="M52" s="350"/>
      <c r="N52" s="250" t="s">
        <v>18</v>
      </c>
      <c r="O52" s="343" t="s">
        <v>16</v>
      </c>
      <c r="P52" s="343">
        <v>1962</v>
      </c>
      <c r="Q52" s="343" t="s">
        <v>27</v>
      </c>
      <c r="R52" s="351" t="s">
        <v>15</v>
      </c>
      <c r="S52" s="394">
        <v>0.04164351851851852</v>
      </c>
      <c r="T52" s="338">
        <v>10</v>
      </c>
      <c r="U52" s="352">
        <f t="shared" si="11"/>
        <v>0.004164351851851851</v>
      </c>
      <c r="V52" s="335"/>
      <c r="W52" s="338"/>
      <c r="X52" s="352" t="e">
        <f t="shared" si="12"/>
        <v>#DIV/0!</v>
      </c>
      <c r="Y52" s="335"/>
      <c r="Z52" s="338"/>
      <c r="AA52" s="352" t="e">
        <f t="shared" si="13"/>
        <v>#DIV/0!</v>
      </c>
      <c r="AB52" s="335"/>
      <c r="AC52" s="338"/>
      <c r="AD52" s="352" t="e">
        <f t="shared" si="14"/>
        <v>#DIV/0!</v>
      </c>
      <c r="AE52" s="335"/>
      <c r="AF52" s="338"/>
      <c r="AG52" s="352" t="e">
        <f t="shared" si="15"/>
        <v>#DIV/0!</v>
      </c>
      <c r="AH52" s="339"/>
      <c r="AI52" s="643"/>
      <c r="AJ52" s="745"/>
      <c r="AK52" s="249"/>
      <c r="AL52" s="249"/>
      <c r="AM52" s="341"/>
      <c r="AN52" s="341"/>
      <c r="AO52" s="341"/>
      <c r="AP52" s="341"/>
      <c r="AQ52" s="341"/>
      <c r="AR52" s="341"/>
      <c r="AS52" s="341"/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</row>
    <row r="53" spans="1:57" s="377" customFormat="1" ht="12.75" customHeight="1">
      <c r="A53" s="342">
        <f t="shared" si="5"/>
        <v>50</v>
      </c>
      <c r="B53" s="402">
        <v>58</v>
      </c>
      <c r="C53" s="343" t="s">
        <v>67</v>
      </c>
      <c r="D53" s="344">
        <f t="shared" si="6"/>
        <v>0.04164351851851852</v>
      </c>
      <c r="E53" s="327">
        <f t="shared" si="7"/>
        <v>0.0012847222222222288</v>
      </c>
      <c r="F53" s="327">
        <f t="shared" si="8"/>
        <v>0.01424768518518518</v>
      </c>
      <c r="G53" s="345">
        <f t="shared" si="9"/>
        <v>10</v>
      </c>
      <c r="H53" s="346">
        <f t="shared" si="10"/>
        <v>0.004164351851851851</v>
      </c>
      <c r="I53" s="347">
        <v>42</v>
      </c>
      <c r="J53" s="348"/>
      <c r="K53" s="349"/>
      <c r="L53" s="349"/>
      <c r="M53" s="350"/>
      <c r="N53" s="250" t="s">
        <v>18</v>
      </c>
      <c r="O53" s="343" t="s">
        <v>16</v>
      </c>
      <c r="P53" s="343">
        <v>1959</v>
      </c>
      <c r="Q53" s="343" t="s">
        <v>27</v>
      </c>
      <c r="R53" s="351" t="s">
        <v>15</v>
      </c>
      <c r="S53" s="397">
        <v>0.04164351851851852</v>
      </c>
      <c r="T53" s="338">
        <v>10</v>
      </c>
      <c r="U53" s="352">
        <f t="shared" si="11"/>
        <v>0.004164351851851851</v>
      </c>
      <c r="V53" s="335"/>
      <c r="W53" s="338"/>
      <c r="X53" s="352" t="e">
        <f t="shared" si="12"/>
        <v>#DIV/0!</v>
      </c>
      <c r="Y53" s="335"/>
      <c r="Z53" s="338"/>
      <c r="AA53" s="352" t="e">
        <f t="shared" si="13"/>
        <v>#DIV/0!</v>
      </c>
      <c r="AB53" s="335"/>
      <c r="AC53" s="338"/>
      <c r="AD53" s="352" t="e">
        <f t="shared" si="14"/>
        <v>#DIV/0!</v>
      </c>
      <c r="AE53" s="335"/>
      <c r="AF53" s="338"/>
      <c r="AG53" s="352" t="e">
        <f t="shared" si="15"/>
        <v>#DIV/0!</v>
      </c>
      <c r="AH53" s="339"/>
      <c r="AI53" s="643"/>
      <c r="AJ53" s="745"/>
      <c r="AK53" s="249"/>
      <c r="AL53" s="249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</row>
    <row r="54" spans="1:57" s="547" customFormat="1" ht="12.75" customHeight="1">
      <c r="A54" s="500">
        <f t="shared" si="5"/>
        <v>51</v>
      </c>
      <c r="B54" s="564">
        <v>35</v>
      </c>
      <c r="C54" s="501" t="s">
        <v>368</v>
      </c>
      <c r="D54" s="502">
        <f t="shared" si="6"/>
        <v>0.042928240740740746</v>
      </c>
      <c r="E54" s="503">
        <f t="shared" si="7"/>
        <v>0.0007986111111111041</v>
      </c>
      <c r="F54" s="503">
        <f t="shared" si="8"/>
        <v>0.015532407407407408</v>
      </c>
      <c r="G54" s="504">
        <f t="shared" si="9"/>
        <v>10</v>
      </c>
      <c r="H54" s="505">
        <f t="shared" si="10"/>
        <v>0.004292824074074075</v>
      </c>
      <c r="I54" s="506">
        <v>9</v>
      </c>
      <c r="J54" s="507"/>
      <c r="K54" s="508"/>
      <c r="L54" s="508"/>
      <c r="M54" s="509"/>
      <c r="N54" s="510" t="s">
        <v>18</v>
      </c>
      <c r="O54" s="501" t="s">
        <v>36</v>
      </c>
      <c r="P54" s="501">
        <v>1965</v>
      </c>
      <c r="Q54" s="501" t="s">
        <v>42</v>
      </c>
      <c r="R54" s="511" t="s">
        <v>178</v>
      </c>
      <c r="S54" s="528">
        <v>0.042928240740740746</v>
      </c>
      <c r="T54" s="512">
        <v>10</v>
      </c>
      <c r="U54" s="513">
        <f t="shared" si="11"/>
        <v>0.004292824074074075</v>
      </c>
      <c r="V54" s="515"/>
      <c r="W54" s="512"/>
      <c r="X54" s="513" t="e">
        <f t="shared" si="12"/>
        <v>#DIV/0!</v>
      </c>
      <c r="Y54" s="515"/>
      <c r="Z54" s="512"/>
      <c r="AA54" s="513" t="e">
        <f t="shared" si="13"/>
        <v>#DIV/0!</v>
      </c>
      <c r="AB54" s="515"/>
      <c r="AC54" s="512"/>
      <c r="AD54" s="513" t="e">
        <f t="shared" si="14"/>
        <v>#DIV/0!</v>
      </c>
      <c r="AE54" s="515"/>
      <c r="AF54" s="512"/>
      <c r="AG54" s="513" t="e">
        <f t="shared" si="15"/>
        <v>#DIV/0!</v>
      </c>
      <c r="AH54" s="516"/>
      <c r="AI54" s="525"/>
      <c r="AJ54" s="746"/>
      <c r="AK54" s="518"/>
      <c r="AL54" s="518"/>
      <c r="AM54" s="519"/>
      <c r="AN54" s="519"/>
      <c r="AO54" s="519"/>
      <c r="AP54" s="519"/>
      <c r="AQ54" s="519"/>
      <c r="AR54" s="519"/>
      <c r="AS54" s="519"/>
      <c r="AT54" s="519"/>
      <c r="AU54" s="519"/>
      <c r="AV54" s="519"/>
      <c r="AW54" s="519"/>
      <c r="AX54" s="519"/>
      <c r="AY54" s="519"/>
      <c r="AZ54" s="519"/>
      <c r="BA54" s="519"/>
      <c r="BB54" s="519"/>
      <c r="BC54" s="519"/>
      <c r="BD54" s="519"/>
      <c r="BE54" s="519"/>
    </row>
    <row r="55" spans="1:57" s="377" customFormat="1" ht="12.75" customHeight="1">
      <c r="A55" s="342">
        <f t="shared" si="5"/>
        <v>52</v>
      </c>
      <c r="B55" s="402">
        <v>68</v>
      </c>
      <c r="C55" s="343" t="s">
        <v>68</v>
      </c>
      <c r="D55" s="344">
        <f t="shared" si="6"/>
        <v>0.04372685185185185</v>
      </c>
      <c r="E55" s="327">
        <f t="shared" si="7"/>
        <v>0.0030787037037037016</v>
      </c>
      <c r="F55" s="327">
        <f t="shared" si="8"/>
        <v>0.016331018518518512</v>
      </c>
      <c r="G55" s="345">
        <f t="shared" si="9"/>
        <v>10</v>
      </c>
      <c r="H55" s="346">
        <f t="shared" si="10"/>
        <v>0.004372685185185185</v>
      </c>
      <c r="I55" s="347">
        <v>43</v>
      </c>
      <c r="J55" s="348"/>
      <c r="K55" s="349"/>
      <c r="L55" s="349"/>
      <c r="M55" s="350"/>
      <c r="N55" s="250" t="s">
        <v>18</v>
      </c>
      <c r="O55" s="343" t="s">
        <v>16</v>
      </c>
      <c r="P55" s="343">
        <v>1949</v>
      </c>
      <c r="Q55" s="343" t="s">
        <v>45</v>
      </c>
      <c r="R55" s="351" t="s">
        <v>166</v>
      </c>
      <c r="S55" s="394">
        <v>0.04372685185185185</v>
      </c>
      <c r="T55" s="338">
        <v>10</v>
      </c>
      <c r="U55" s="352">
        <f t="shared" si="11"/>
        <v>0.004372685185185185</v>
      </c>
      <c r="V55" s="335"/>
      <c r="W55" s="338"/>
      <c r="X55" s="352" t="e">
        <f t="shared" si="12"/>
        <v>#DIV/0!</v>
      </c>
      <c r="Y55" s="335"/>
      <c r="Z55" s="338"/>
      <c r="AA55" s="352" t="e">
        <f t="shared" si="13"/>
        <v>#DIV/0!</v>
      </c>
      <c r="AB55" s="335"/>
      <c r="AC55" s="338"/>
      <c r="AD55" s="352" t="e">
        <f t="shared" si="14"/>
        <v>#DIV/0!</v>
      </c>
      <c r="AE55" s="335"/>
      <c r="AF55" s="338"/>
      <c r="AG55" s="352" t="e">
        <f t="shared" si="15"/>
        <v>#DIV/0!</v>
      </c>
      <c r="AH55" s="339"/>
      <c r="AI55" s="643"/>
      <c r="AJ55" s="745"/>
      <c r="AK55" s="249"/>
      <c r="AL55" s="249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</row>
    <row r="56" spans="1:57" s="377" customFormat="1" ht="12.75" customHeight="1">
      <c r="A56" s="342">
        <f t="shared" si="5"/>
        <v>53</v>
      </c>
      <c r="B56" s="402">
        <v>26</v>
      </c>
      <c r="C56" s="343" t="s">
        <v>252</v>
      </c>
      <c r="D56" s="344">
        <f t="shared" si="6"/>
        <v>0.04680555555555555</v>
      </c>
      <c r="E56" s="327">
        <f t="shared" si="7"/>
        <v>0.0001736111111111105</v>
      </c>
      <c r="F56" s="327">
        <f t="shared" si="8"/>
        <v>0.019409722222222214</v>
      </c>
      <c r="G56" s="345">
        <f t="shared" si="9"/>
        <v>10</v>
      </c>
      <c r="H56" s="346">
        <f t="shared" si="10"/>
        <v>0.004680555555555555</v>
      </c>
      <c r="I56" s="347">
        <v>44</v>
      </c>
      <c r="J56" s="348"/>
      <c r="K56" s="349"/>
      <c r="L56" s="349"/>
      <c r="M56" s="350"/>
      <c r="N56" s="250" t="s">
        <v>18</v>
      </c>
      <c r="O56" s="343" t="s">
        <v>16</v>
      </c>
      <c r="P56" s="343">
        <v>1975</v>
      </c>
      <c r="Q56" s="343" t="s">
        <v>24</v>
      </c>
      <c r="R56" s="351" t="s">
        <v>312</v>
      </c>
      <c r="S56" s="394">
        <v>0.04680555555555555</v>
      </c>
      <c r="T56" s="338">
        <v>10</v>
      </c>
      <c r="U56" s="352">
        <f t="shared" si="11"/>
        <v>0.004680555555555555</v>
      </c>
      <c r="V56" s="335"/>
      <c r="W56" s="338"/>
      <c r="X56" s="352" t="e">
        <f t="shared" si="12"/>
        <v>#DIV/0!</v>
      </c>
      <c r="Y56" s="335"/>
      <c r="Z56" s="338"/>
      <c r="AA56" s="352" t="e">
        <f t="shared" si="13"/>
        <v>#DIV/0!</v>
      </c>
      <c r="AB56" s="335"/>
      <c r="AC56" s="338"/>
      <c r="AD56" s="352" t="e">
        <f t="shared" si="14"/>
        <v>#DIV/0!</v>
      </c>
      <c r="AE56" s="335"/>
      <c r="AF56" s="338"/>
      <c r="AG56" s="352" t="e">
        <f t="shared" si="15"/>
        <v>#DIV/0!</v>
      </c>
      <c r="AH56" s="339"/>
      <c r="AI56" s="643"/>
      <c r="AJ56" s="745"/>
      <c r="AK56" s="249"/>
      <c r="AL56" s="249"/>
      <c r="AM56" s="341"/>
      <c r="AN56" s="341"/>
      <c r="AO56" s="341"/>
      <c r="AP56" s="341"/>
      <c r="AQ56" s="341"/>
      <c r="AR56" s="341"/>
      <c r="AS56" s="341"/>
      <c r="AT56" s="341"/>
      <c r="AU56" s="341"/>
      <c r="AV56" s="341"/>
      <c r="AW56" s="341"/>
      <c r="AX56" s="341"/>
      <c r="AY56" s="341"/>
      <c r="AZ56" s="341"/>
      <c r="BA56" s="341"/>
      <c r="BB56" s="341"/>
      <c r="BC56" s="341"/>
      <c r="BD56" s="341"/>
      <c r="BE56" s="341"/>
    </row>
    <row r="57" spans="1:57" s="541" customFormat="1" ht="12.75" customHeight="1">
      <c r="A57" s="500">
        <f t="shared" si="5"/>
        <v>54</v>
      </c>
      <c r="B57" s="564">
        <v>41</v>
      </c>
      <c r="C57" s="501" t="s">
        <v>369</v>
      </c>
      <c r="D57" s="502">
        <f t="shared" si="6"/>
        <v>0.04697916666666666</v>
      </c>
      <c r="E57" s="503">
        <f t="shared" si="7"/>
        <v>0.0014351851851851921</v>
      </c>
      <c r="F57" s="503">
        <f t="shared" si="8"/>
        <v>0.019583333333333324</v>
      </c>
      <c r="G57" s="504">
        <f t="shared" si="9"/>
        <v>10</v>
      </c>
      <c r="H57" s="505">
        <f t="shared" si="10"/>
        <v>0.004697916666666666</v>
      </c>
      <c r="I57" s="550">
        <v>10</v>
      </c>
      <c r="J57" s="551"/>
      <c r="K57" s="552"/>
      <c r="L57" s="552"/>
      <c r="M57" s="553"/>
      <c r="N57" s="535" t="s">
        <v>18</v>
      </c>
      <c r="O57" s="531" t="s">
        <v>36</v>
      </c>
      <c r="P57" s="531">
        <v>1980</v>
      </c>
      <c r="Q57" s="531" t="s">
        <v>37</v>
      </c>
      <c r="R57" s="554" t="s">
        <v>15</v>
      </c>
      <c r="S57" s="738">
        <v>0.04697916666666666</v>
      </c>
      <c r="T57" s="512">
        <v>10</v>
      </c>
      <c r="U57" s="513">
        <f t="shared" si="11"/>
        <v>0.004697916666666666</v>
      </c>
      <c r="V57" s="556"/>
      <c r="W57" s="555"/>
      <c r="X57" s="513" t="e">
        <f t="shared" si="12"/>
        <v>#DIV/0!</v>
      </c>
      <c r="Y57" s="739"/>
      <c r="Z57" s="555"/>
      <c r="AA57" s="513" t="e">
        <f t="shared" si="13"/>
        <v>#DIV/0!</v>
      </c>
      <c r="AB57" s="556"/>
      <c r="AC57" s="555"/>
      <c r="AD57" s="513" t="e">
        <f t="shared" si="14"/>
        <v>#DIV/0!</v>
      </c>
      <c r="AE57" s="556"/>
      <c r="AF57" s="555"/>
      <c r="AG57" s="513" t="e">
        <f t="shared" si="15"/>
        <v>#DIV/0!</v>
      </c>
      <c r="AH57" s="516"/>
      <c r="AI57" s="525"/>
      <c r="AJ57" s="746"/>
      <c r="AK57" s="518"/>
      <c r="AL57" s="518"/>
      <c r="AM57" s="519"/>
      <c r="AN57" s="519"/>
      <c r="AO57" s="519"/>
      <c r="AP57" s="519"/>
      <c r="AQ57" s="519"/>
      <c r="AR57" s="519"/>
      <c r="AS57" s="519"/>
      <c r="AT57" s="519"/>
      <c r="AU57" s="519"/>
      <c r="AV57" s="519"/>
      <c r="AW57" s="519"/>
      <c r="AX57" s="519"/>
      <c r="AY57" s="519"/>
      <c r="AZ57" s="519"/>
      <c r="BA57" s="519"/>
      <c r="BB57" s="519"/>
      <c r="BC57" s="519"/>
      <c r="BD57" s="519"/>
      <c r="BE57" s="519"/>
    </row>
    <row r="58" spans="1:57" s="541" customFormat="1" ht="12.75" customHeight="1">
      <c r="A58" s="500">
        <f t="shared" si="5"/>
        <v>55</v>
      </c>
      <c r="B58" s="740">
        <v>4</v>
      </c>
      <c r="C58" s="531" t="s">
        <v>370</v>
      </c>
      <c r="D58" s="502">
        <f t="shared" si="6"/>
        <v>0.048414351851851854</v>
      </c>
      <c r="E58" s="503">
        <f t="shared" si="7"/>
      </c>
      <c r="F58" s="503">
        <f t="shared" si="8"/>
        <v>0.021018518518518516</v>
      </c>
      <c r="G58" s="504">
        <f t="shared" si="9"/>
        <v>10</v>
      </c>
      <c r="H58" s="505">
        <f t="shared" si="10"/>
        <v>0.004841435185185186</v>
      </c>
      <c r="I58" s="733">
        <v>11</v>
      </c>
      <c r="J58" s="532"/>
      <c r="K58" s="533"/>
      <c r="L58" s="533"/>
      <c r="M58" s="534"/>
      <c r="N58" s="535" t="s">
        <v>18</v>
      </c>
      <c r="O58" s="536" t="s">
        <v>36</v>
      </c>
      <c r="P58" s="536">
        <v>1972</v>
      </c>
      <c r="Q58" s="536" t="s">
        <v>41</v>
      </c>
      <c r="R58" s="537" t="s">
        <v>130</v>
      </c>
      <c r="S58" s="538">
        <v>0.048414351851851854</v>
      </c>
      <c r="T58" s="512">
        <v>10</v>
      </c>
      <c r="U58" s="513">
        <f t="shared" si="11"/>
        <v>0.004841435185185186</v>
      </c>
      <c r="V58" s="538"/>
      <c r="W58" s="539"/>
      <c r="X58" s="513" t="e">
        <f t="shared" si="12"/>
        <v>#DIV/0!</v>
      </c>
      <c r="Y58" s="540"/>
      <c r="Z58" s="539"/>
      <c r="AA58" s="513" t="e">
        <f t="shared" si="13"/>
        <v>#DIV/0!</v>
      </c>
      <c r="AB58" s="538"/>
      <c r="AC58" s="539"/>
      <c r="AD58" s="513" t="e">
        <f t="shared" si="14"/>
        <v>#DIV/0!</v>
      </c>
      <c r="AE58" s="538"/>
      <c r="AF58" s="539"/>
      <c r="AG58" s="513" t="e">
        <f t="shared" si="15"/>
        <v>#DIV/0!</v>
      </c>
      <c r="AH58" s="516"/>
      <c r="AI58" s="525"/>
      <c r="AJ58" s="746"/>
      <c r="AK58" s="518"/>
      <c r="AL58" s="518"/>
      <c r="AM58" s="519"/>
      <c r="AN58" s="519"/>
      <c r="AO58" s="519"/>
      <c r="AP58" s="519"/>
      <c r="AQ58" s="519"/>
      <c r="AR58" s="519"/>
      <c r="AS58" s="519"/>
      <c r="AT58" s="519"/>
      <c r="AU58" s="519"/>
      <c r="AV58" s="519"/>
      <c r="AW58" s="519"/>
      <c r="AX58" s="519"/>
      <c r="AY58" s="519"/>
      <c r="AZ58" s="519"/>
      <c r="BA58" s="519"/>
      <c r="BB58" s="519"/>
      <c r="BC58" s="519"/>
      <c r="BD58" s="519"/>
      <c r="BE58" s="519"/>
    </row>
    <row r="59" spans="1:57" s="541" customFormat="1" ht="15.75" customHeight="1">
      <c r="A59" s="500">
        <f t="shared" si="5"/>
        <v>56</v>
      </c>
      <c r="B59" s="542">
        <v>3</v>
      </c>
      <c r="C59" s="536" t="s">
        <v>371</v>
      </c>
      <c r="D59" s="502">
        <f t="shared" si="6"/>
        <v>0.048414351851851854</v>
      </c>
      <c r="E59" s="503">
        <f t="shared" si="7"/>
      </c>
      <c r="F59" s="503">
        <f t="shared" si="8"/>
        <v>0.021018518518518516</v>
      </c>
      <c r="G59" s="504">
        <f t="shared" si="9"/>
        <v>10</v>
      </c>
      <c r="H59" s="505">
        <f t="shared" si="10"/>
        <v>0.004841435185185186</v>
      </c>
      <c r="I59" s="543">
        <v>12</v>
      </c>
      <c r="J59" s="532"/>
      <c r="K59" s="533"/>
      <c r="L59" s="533"/>
      <c r="M59" s="534"/>
      <c r="N59" s="535" t="s">
        <v>18</v>
      </c>
      <c r="O59" s="536" t="s">
        <v>36</v>
      </c>
      <c r="P59" s="536">
        <v>1972</v>
      </c>
      <c r="Q59" s="536" t="s">
        <v>41</v>
      </c>
      <c r="R59" s="537" t="s">
        <v>344</v>
      </c>
      <c r="S59" s="538">
        <v>0.048414351851851854</v>
      </c>
      <c r="T59" s="512">
        <v>10</v>
      </c>
      <c r="U59" s="513">
        <f t="shared" si="11"/>
        <v>0.004841435185185186</v>
      </c>
      <c r="V59" s="538"/>
      <c r="W59" s="539"/>
      <c r="X59" s="513" t="e">
        <f t="shared" si="12"/>
        <v>#DIV/0!</v>
      </c>
      <c r="Y59" s="540"/>
      <c r="Z59" s="539"/>
      <c r="AA59" s="513" t="e">
        <f t="shared" si="13"/>
        <v>#DIV/0!</v>
      </c>
      <c r="AB59" s="538"/>
      <c r="AC59" s="539"/>
      <c r="AD59" s="513" t="e">
        <f t="shared" si="14"/>
        <v>#DIV/0!</v>
      </c>
      <c r="AE59" s="538"/>
      <c r="AF59" s="539"/>
      <c r="AG59" s="513" t="e">
        <f t="shared" si="15"/>
        <v>#DIV/0!</v>
      </c>
      <c r="AH59" s="516"/>
      <c r="AI59" s="525"/>
      <c r="AJ59" s="746"/>
      <c r="AK59" s="518"/>
      <c r="AL59" s="518"/>
      <c r="AM59" s="519"/>
      <c r="AN59" s="519"/>
      <c r="AO59" s="519"/>
      <c r="AP59" s="519"/>
      <c r="AQ59" s="519"/>
      <c r="AR59" s="519"/>
      <c r="AS59" s="519"/>
      <c r="AT59" s="519"/>
      <c r="AU59" s="519"/>
      <c r="AV59" s="519"/>
      <c r="AW59" s="519"/>
      <c r="AX59" s="519"/>
      <c r="AY59" s="519"/>
      <c r="AZ59" s="519"/>
      <c r="BA59" s="519"/>
      <c r="BB59" s="519"/>
      <c r="BC59" s="519"/>
      <c r="BD59" s="519"/>
      <c r="BE59" s="519"/>
    </row>
    <row r="60" spans="1:57" s="662" customFormat="1" ht="12.75" customHeight="1" thickBot="1">
      <c r="A60" s="342"/>
      <c r="B60" s="644"/>
      <c r="C60" s="645"/>
      <c r="D60" s="646"/>
      <c r="E60" s="647"/>
      <c r="F60" s="647"/>
      <c r="G60" s="648"/>
      <c r="H60" s="649"/>
      <c r="I60" s="650"/>
      <c r="J60" s="651"/>
      <c r="K60" s="652"/>
      <c r="L60" s="652"/>
      <c r="M60" s="653"/>
      <c r="N60" s="654"/>
      <c r="O60" s="645"/>
      <c r="P60" s="645"/>
      <c r="Q60" s="645"/>
      <c r="R60" s="655"/>
      <c r="S60" s="656"/>
      <c r="T60" s="657"/>
      <c r="U60" s="658"/>
      <c r="V60" s="659"/>
      <c r="W60" s="657"/>
      <c r="X60" s="658"/>
      <c r="Y60" s="659"/>
      <c r="Z60" s="657"/>
      <c r="AA60" s="658"/>
      <c r="AB60" s="659"/>
      <c r="AC60" s="657"/>
      <c r="AD60" s="658"/>
      <c r="AE60" s="659"/>
      <c r="AF60" s="657"/>
      <c r="AG60" s="658"/>
      <c r="AH60" s="660"/>
      <c r="AI60" s="661"/>
      <c r="AJ60" s="749"/>
      <c r="AK60" s="249"/>
      <c r="AL60" s="249"/>
      <c r="AM60" s="341"/>
      <c r="AN60" s="341"/>
      <c r="AO60" s="341"/>
      <c r="AP60" s="341"/>
      <c r="AQ60" s="341"/>
      <c r="AR60" s="341"/>
      <c r="AS60" s="341"/>
      <c r="AT60" s="341"/>
      <c r="AU60" s="341"/>
      <c r="AV60" s="341"/>
      <c r="AW60" s="341"/>
      <c r="AX60" s="341"/>
      <c r="AY60" s="341"/>
      <c r="AZ60" s="341"/>
      <c r="BA60" s="341"/>
      <c r="BB60" s="341"/>
      <c r="BC60" s="341"/>
      <c r="BD60" s="341"/>
      <c r="BE60" s="341"/>
    </row>
    <row r="61" spans="1:60" ht="33.75" customHeight="1" thickBot="1" thickTop="1">
      <c r="A61" s="33" t="s">
        <v>378</v>
      </c>
      <c r="B61" s="34" t="s">
        <v>54</v>
      </c>
      <c r="C61" s="215" t="s">
        <v>2</v>
      </c>
      <c r="D61" s="36" t="s">
        <v>11</v>
      </c>
      <c r="E61" s="37" t="s">
        <v>70</v>
      </c>
      <c r="F61" s="38" t="s">
        <v>71</v>
      </c>
      <c r="G61" s="25" t="s">
        <v>72</v>
      </c>
      <c r="H61" s="39" t="s">
        <v>60</v>
      </c>
      <c r="I61" s="216" t="s">
        <v>55</v>
      </c>
      <c r="J61" s="40" t="s">
        <v>56</v>
      </c>
      <c r="K61" s="40" t="s">
        <v>57</v>
      </c>
      <c r="L61" s="40" t="s">
        <v>58</v>
      </c>
      <c r="M61" s="124" t="s">
        <v>59</v>
      </c>
      <c r="N61" s="122" t="s">
        <v>75</v>
      </c>
      <c r="O61" s="35" t="s">
        <v>6</v>
      </c>
      <c r="P61" s="40" t="s">
        <v>7</v>
      </c>
      <c r="Q61" s="125" t="s">
        <v>8</v>
      </c>
      <c r="R61" s="121" t="s">
        <v>76</v>
      </c>
      <c r="S61" s="41" t="s">
        <v>77</v>
      </c>
      <c r="T61" s="42" t="s">
        <v>268</v>
      </c>
      <c r="U61" s="43" t="s">
        <v>60</v>
      </c>
      <c r="V61" s="41" t="s">
        <v>77</v>
      </c>
      <c r="W61" s="42" t="s">
        <v>268</v>
      </c>
      <c r="X61" s="43" t="s">
        <v>60</v>
      </c>
      <c r="Y61" s="480" t="s">
        <v>77</v>
      </c>
      <c r="Z61" s="42" t="s">
        <v>268</v>
      </c>
      <c r="AA61" s="43" t="s">
        <v>60</v>
      </c>
      <c r="AB61" s="156" t="s">
        <v>77</v>
      </c>
      <c r="AC61" s="157" t="s">
        <v>269</v>
      </c>
      <c r="AD61" s="158" t="s">
        <v>60</v>
      </c>
      <c r="AE61" s="156" t="s">
        <v>77</v>
      </c>
      <c r="AF61" s="157" t="s">
        <v>270</v>
      </c>
      <c r="AG61" s="158" t="s">
        <v>60</v>
      </c>
      <c r="AH61" s="200" t="s">
        <v>77</v>
      </c>
      <c r="AI61" s="157" t="s">
        <v>270</v>
      </c>
      <c r="AJ61" s="743" t="s">
        <v>60</v>
      </c>
      <c r="BF61" s="21"/>
      <c r="BG61" s="21"/>
      <c r="BH61" s="21"/>
    </row>
    <row r="62" spans="1:57" s="684" customFormat="1" ht="12.75" customHeight="1">
      <c r="A62" s="663">
        <v>1</v>
      </c>
      <c r="B62" s="664">
        <v>23</v>
      </c>
      <c r="C62" s="665" t="s">
        <v>253</v>
      </c>
      <c r="D62" s="666">
        <f aca="true" t="shared" si="16" ref="D62:D73">S62+V62+Y62+AB62</f>
        <v>0.024861111111111108</v>
      </c>
      <c r="E62" s="667">
        <f aca="true" t="shared" si="17" ref="E62:E72">IF(D63&gt;D62,D63-D62,"")</f>
        <v>0.0010069444444444492</v>
      </c>
      <c r="F62" s="667"/>
      <c r="G62" s="668">
        <f aca="true" t="shared" si="18" ref="G62:G73">T62+W62+Z62+AC62</f>
        <v>5</v>
      </c>
      <c r="H62" s="669">
        <f aca="true" t="shared" si="19" ref="H62:H73">D62/G62</f>
        <v>0.004972222222222222</v>
      </c>
      <c r="I62" s="670">
        <v>1</v>
      </c>
      <c r="J62" s="671"/>
      <c r="K62" s="672"/>
      <c r="L62" s="672"/>
      <c r="M62" s="673"/>
      <c r="N62" s="674" t="s">
        <v>138</v>
      </c>
      <c r="O62" s="665" t="s">
        <v>16</v>
      </c>
      <c r="P62" s="665">
        <v>1978</v>
      </c>
      <c r="Q62" s="665" t="s">
        <v>21</v>
      </c>
      <c r="R62" s="675" t="s">
        <v>130</v>
      </c>
      <c r="S62" s="676">
        <v>0.024861111111111108</v>
      </c>
      <c r="T62" s="677">
        <v>5</v>
      </c>
      <c r="U62" s="678">
        <f aca="true" t="shared" si="20" ref="U62:U73">S62/T62</f>
        <v>0.004972222222222222</v>
      </c>
      <c r="V62" s="679"/>
      <c r="W62" s="677"/>
      <c r="X62" s="678" t="e">
        <f aca="true" t="shared" si="21" ref="X62:X73">V62/W62</f>
        <v>#DIV/0!</v>
      </c>
      <c r="Y62" s="679"/>
      <c r="Z62" s="677"/>
      <c r="AA62" s="678" t="e">
        <f aca="true" t="shared" si="22" ref="AA62:AA73">Y62/Z62</f>
        <v>#DIV/0!</v>
      </c>
      <c r="AB62" s="679"/>
      <c r="AC62" s="677"/>
      <c r="AD62" s="678" t="e">
        <f aca="true" t="shared" si="23" ref="AD62:AD73">AB62/AC62</f>
        <v>#DIV/0!</v>
      </c>
      <c r="AE62" s="679"/>
      <c r="AF62" s="677"/>
      <c r="AG62" s="678" t="e">
        <f aca="true" t="shared" si="24" ref="AG62:AG73">AE62/AF62</f>
        <v>#DIV/0!</v>
      </c>
      <c r="AH62" s="680"/>
      <c r="AI62" s="681"/>
      <c r="AJ62" s="750"/>
      <c r="AK62" s="682"/>
      <c r="AL62" s="682"/>
      <c r="AM62" s="683"/>
      <c r="AN62" s="683"/>
      <c r="AO62" s="683"/>
      <c r="AP62" s="683"/>
      <c r="AQ62" s="683"/>
      <c r="AR62" s="683"/>
      <c r="AS62" s="683"/>
      <c r="AT62" s="683"/>
      <c r="AU62" s="683"/>
      <c r="AV62" s="683"/>
      <c r="AW62" s="683"/>
      <c r="AX62" s="683"/>
      <c r="AY62" s="683"/>
      <c r="AZ62" s="683"/>
      <c r="BA62" s="683"/>
      <c r="BB62" s="683"/>
      <c r="BC62" s="683"/>
      <c r="BD62" s="683"/>
      <c r="BE62" s="683"/>
    </row>
    <row r="63" spans="1:57" s="547" customFormat="1" ht="12.75" customHeight="1">
      <c r="A63" s="500">
        <f>A62+1</f>
        <v>2</v>
      </c>
      <c r="B63" s="230">
        <v>60</v>
      </c>
      <c r="C63" s="548" t="s">
        <v>182</v>
      </c>
      <c r="D63" s="526">
        <f t="shared" si="16"/>
        <v>0.025868055555555557</v>
      </c>
      <c r="E63" s="544">
        <f t="shared" si="17"/>
        <v>0.00047453703703703026</v>
      </c>
      <c r="F63" s="544">
        <f aca="true" t="shared" si="25" ref="F63:F73">D63-$D$62</f>
        <v>0.0010069444444444492</v>
      </c>
      <c r="G63" s="545">
        <f t="shared" si="18"/>
        <v>5</v>
      </c>
      <c r="H63" s="527">
        <f t="shared" si="19"/>
        <v>0.0051736111111111115</v>
      </c>
      <c r="I63" s="506">
        <v>1</v>
      </c>
      <c r="J63" s="507"/>
      <c r="K63" s="508"/>
      <c r="L63" s="508"/>
      <c r="M63" s="509"/>
      <c r="N63" s="510" t="s">
        <v>138</v>
      </c>
      <c r="O63" s="501" t="s">
        <v>36</v>
      </c>
      <c r="P63" s="501">
        <v>2001</v>
      </c>
      <c r="Q63" s="501" t="s">
        <v>169</v>
      </c>
      <c r="R63" s="511" t="s">
        <v>128</v>
      </c>
      <c r="S63" s="528">
        <v>0.025868055555555557</v>
      </c>
      <c r="T63" s="512">
        <v>5</v>
      </c>
      <c r="U63" s="513">
        <f t="shared" si="20"/>
        <v>0.0051736111111111115</v>
      </c>
      <c r="V63" s="515"/>
      <c r="W63" s="512"/>
      <c r="X63" s="513" t="e">
        <f t="shared" si="21"/>
        <v>#DIV/0!</v>
      </c>
      <c r="Y63" s="515"/>
      <c r="Z63" s="512"/>
      <c r="AA63" s="513" t="e">
        <f t="shared" si="22"/>
        <v>#DIV/0!</v>
      </c>
      <c r="AB63" s="515"/>
      <c r="AC63" s="512"/>
      <c r="AD63" s="513" t="e">
        <f t="shared" si="23"/>
        <v>#DIV/0!</v>
      </c>
      <c r="AE63" s="515"/>
      <c r="AF63" s="512"/>
      <c r="AG63" s="513" t="e">
        <f t="shared" si="24"/>
        <v>#DIV/0!</v>
      </c>
      <c r="AH63" s="529"/>
      <c r="AI63" s="517"/>
      <c r="AJ63" s="746"/>
      <c r="AK63" s="518"/>
      <c r="AL63" s="518"/>
      <c r="AM63" s="519"/>
      <c r="AN63" s="519"/>
      <c r="AO63" s="519"/>
      <c r="AP63" s="519"/>
      <c r="AQ63" s="519"/>
      <c r="AR63" s="519"/>
      <c r="AS63" s="519"/>
      <c r="AT63" s="519"/>
      <c r="AU63" s="519"/>
      <c r="AV63" s="519"/>
      <c r="AW63" s="519"/>
      <c r="AX63" s="519"/>
      <c r="AY63" s="519"/>
      <c r="AZ63" s="519"/>
      <c r="BA63" s="519"/>
      <c r="BB63" s="519"/>
      <c r="BC63" s="519"/>
      <c r="BD63" s="519"/>
      <c r="BE63" s="519"/>
    </row>
    <row r="64" spans="1:57" s="547" customFormat="1" ht="12.75" customHeight="1">
      <c r="A64" s="500">
        <f aca="true" t="shared" si="26" ref="A64:A73">A63+1</f>
        <v>3</v>
      </c>
      <c r="B64" s="230">
        <v>21</v>
      </c>
      <c r="C64" s="501" t="s">
        <v>254</v>
      </c>
      <c r="D64" s="526">
        <f t="shared" si="16"/>
        <v>0.026342592592592588</v>
      </c>
      <c r="E64" s="544">
        <f t="shared" si="17"/>
        <v>0.0012847222222222253</v>
      </c>
      <c r="F64" s="544">
        <f t="shared" si="25"/>
        <v>0.0014814814814814795</v>
      </c>
      <c r="G64" s="545">
        <f t="shared" si="18"/>
        <v>5</v>
      </c>
      <c r="H64" s="527">
        <f t="shared" si="19"/>
        <v>0.005268518518518518</v>
      </c>
      <c r="I64" s="506">
        <v>2</v>
      </c>
      <c r="J64" s="507"/>
      <c r="K64" s="508"/>
      <c r="L64" s="508"/>
      <c r="M64" s="509"/>
      <c r="N64" s="510" t="s">
        <v>138</v>
      </c>
      <c r="O64" s="501" t="s">
        <v>36</v>
      </c>
      <c r="P64" s="501">
        <v>1977</v>
      </c>
      <c r="Q64" s="501" t="s">
        <v>41</v>
      </c>
      <c r="R64" s="511" t="s">
        <v>213</v>
      </c>
      <c r="S64" s="546">
        <v>0.026342592592592588</v>
      </c>
      <c r="T64" s="512">
        <v>5</v>
      </c>
      <c r="U64" s="513">
        <f t="shared" si="20"/>
        <v>0.005268518518518518</v>
      </c>
      <c r="V64" s="515"/>
      <c r="W64" s="512"/>
      <c r="X64" s="513" t="e">
        <f t="shared" si="21"/>
        <v>#DIV/0!</v>
      </c>
      <c r="Y64" s="515"/>
      <c r="Z64" s="512"/>
      <c r="AA64" s="513" t="e">
        <f t="shared" si="22"/>
        <v>#DIV/0!</v>
      </c>
      <c r="AB64" s="515"/>
      <c r="AC64" s="512"/>
      <c r="AD64" s="513" t="e">
        <f t="shared" si="23"/>
        <v>#DIV/0!</v>
      </c>
      <c r="AE64" s="515"/>
      <c r="AF64" s="512"/>
      <c r="AG64" s="513" t="e">
        <f t="shared" si="24"/>
        <v>#DIV/0!</v>
      </c>
      <c r="AH64" s="529"/>
      <c r="AI64" s="517"/>
      <c r="AJ64" s="746"/>
      <c r="AK64" s="518"/>
      <c r="AL64" s="518"/>
      <c r="AM64" s="519"/>
      <c r="AN64" s="519"/>
      <c r="AO64" s="519"/>
      <c r="AP64" s="519"/>
      <c r="AQ64" s="519"/>
      <c r="AR64" s="519"/>
      <c r="AS64" s="519"/>
      <c r="AT64" s="519"/>
      <c r="AU64" s="519"/>
      <c r="AV64" s="519"/>
      <c r="AW64" s="519"/>
      <c r="AX64" s="519"/>
      <c r="AY64" s="519"/>
      <c r="AZ64" s="519"/>
      <c r="BA64" s="519"/>
      <c r="BB64" s="519"/>
      <c r="BC64" s="519"/>
      <c r="BD64" s="519"/>
      <c r="BE64" s="519"/>
    </row>
    <row r="65" spans="1:57" s="547" customFormat="1" ht="12.75" customHeight="1">
      <c r="A65" s="500">
        <f t="shared" si="26"/>
        <v>4</v>
      </c>
      <c r="B65" s="230">
        <v>12</v>
      </c>
      <c r="C65" s="501" t="s">
        <v>381</v>
      </c>
      <c r="D65" s="526">
        <f t="shared" si="16"/>
        <v>0.027627314814814813</v>
      </c>
      <c r="E65" s="544">
        <f t="shared" si="17"/>
        <v>0.000706018518518519</v>
      </c>
      <c r="F65" s="544">
        <f t="shared" si="25"/>
        <v>0.0027662037037037047</v>
      </c>
      <c r="G65" s="545">
        <f t="shared" si="18"/>
        <v>5</v>
      </c>
      <c r="H65" s="527">
        <f t="shared" si="19"/>
        <v>0.005525462962962963</v>
      </c>
      <c r="I65" s="506">
        <v>3</v>
      </c>
      <c r="J65" s="507"/>
      <c r="K65" s="508"/>
      <c r="L65" s="508"/>
      <c r="M65" s="509"/>
      <c r="N65" s="510" t="s">
        <v>138</v>
      </c>
      <c r="O65" s="501" t="s">
        <v>36</v>
      </c>
      <c r="P65" s="501">
        <v>1978</v>
      </c>
      <c r="Q65" s="501" t="s">
        <v>37</v>
      </c>
      <c r="R65" s="511" t="s">
        <v>203</v>
      </c>
      <c r="S65" s="528">
        <v>0.027627314814814813</v>
      </c>
      <c r="T65" s="512">
        <v>5</v>
      </c>
      <c r="U65" s="513">
        <f t="shared" si="20"/>
        <v>0.005525462962962963</v>
      </c>
      <c r="V65" s="515"/>
      <c r="W65" s="512"/>
      <c r="X65" s="513" t="e">
        <f t="shared" si="21"/>
        <v>#DIV/0!</v>
      </c>
      <c r="Y65" s="515"/>
      <c r="Z65" s="512"/>
      <c r="AA65" s="513" t="e">
        <f t="shared" si="22"/>
        <v>#DIV/0!</v>
      </c>
      <c r="AB65" s="515"/>
      <c r="AC65" s="512"/>
      <c r="AD65" s="513" t="e">
        <f t="shared" si="23"/>
        <v>#DIV/0!</v>
      </c>
      <c r="AE65" s="515"/>
      <c r="AF65" s="512"/>
      <c r="AG65" s="513" t="e">
        <f t="shared" si="24"/>
        <v>#DIV/0!</v>
      </c>
      <c r="AH65" s="529"/>
      <c r="AI65" s="517"/>
      <c r="AJ65" s="746"/>
      <c r="AK65" s="518"/>
      <c r="AL65" s="518"/>
      <c r="AM65" s="519"/>
      <c r="AN65" s="519"/>
      <c r="AO65" s="519"/>
      <c r="AP65" s="519"/>
      <c r="AQ65" s="519"/>
      <c r="AR65" s="519"/>
      <c r="AS65" s="519"/>
      <c r="AT65" s="519"/>
      <c r="AU65" s="519"/>
      <c r="AV65" s="519"/>
      <c r="AW65" s="519"/>
      <c r="AX65" s="519"/>
      <c r="AY65" s="519"/>
      <c r="AZ65" s="519"/>
      <c r="BA65" s="519"/>
      <c r="BB65" s="519"/>
      <c r="BC65" s="519"/>
      <c r="BD65" s="519"/>
      <c r="BE65" s="519"/>
    </row>
    <row r="66" spans="1:57" s="693" customFormat="1" ht="12.75" customHeight="1">
      <c r="A66" s="663">
        <f t="shared" si="26"/>
        <v>5</v>
      </c>
      <c r="B66" s="664">
        <v>14</v>
      </c>
      <c r="C66" s="665" t="s">
        <v>256</v>
      </c>
      <c r="D66" s="686">
        <f t="shared" si="16"/>
        <v>0.028333333333333332</v>
      </c>
      <c r="E66" s="687">
        <f t="shared" si="17"/>
        <v>0.002881944444444451</v>
      </c>
      <c r="F66" s="687">
        <f t="shared" si="25"/>
        <v>0.0034722222222222238</v>
      </c>
      <c r="G66" s="688">
        <f t="shared" si="18"/>
        <v>5</v>
      </c>
      <c r="H66" s="689">
        <f t="shared" si="19"/>
        <v>0.005666666666666666</v>
      </c>
      <c r="I66" s="690">
        <v>2</v>
      </c>
      <c r="J66" s="671"/>
      <c r="K66" s="672"/>
      <c r="L66" s="672"/>
      <c r="M66" s="673"/>
      <c r="N66" s="691" t="s">
        <v>138</v>
      </c>
      <c r="O66" s="665" t="s">
        <v>16</v>
      </c>
      <c r="P66" s="665">
        <v>2000</v>
      </c>
      <c r="Q66" s="665" t="s">
        <v>17</v>
      </c>
      <c r="R66" s="675" t="s">
        <v>203</v>
      </c>
      <c r="S66" s="694">
        <v>0.028333333333333332</v>
      </c>
      <c r="T66" s="677">
        <v>5</v>
      </c>
      <c r="U66" s="678">
        <f t="shared" si="20"/>
        <v>0.005666666666666666</v>
      </c>
      <c r="V66" s="692"/>
      <c r="W66" s="677"/>
      <c r="X66" s="678" t="e">
        <f t="shared" si="21"/>
        <v>#DIV/0!</v>
      </c>
      <c r="Y66" s="692"/>
      <c r="Z66" s="677"/>
      <c r="AA66" s="678" t="e">
        <f t="shared" si="22"/>
        <v>#DIV/0!</v>
      </c>
      <c r="AB66" s="692"/>
      <c r="AC66" s="677"/>
      <c r="AD66" s="678" t="e">
        <f t="shared" si="23"/>
        <v>#DIV/0!</v>
      </c>
      <c r="AE66" s="692"/>
      <c r="AF66" s="677"/>
      <c r="AG66" s="678" t="e">
        <f t="shared" si="24"/>
        <v>#DIV/0!</v>
      </c>
      <c r="AH66" s="695"/>
      <c r="AI66" s="681"/>
      <c r="AJ66" s="750"/>
      <c r="AK66" s="682"/>
      <c r="AL66" s="682"/>
      <c r="AM66" s="683"/>
      <c r="AN66" s="683"/>
      <c r="AO66" s="683"/>
      <c r="AP66" s="683"/>
      <c r="AQ66" s="683"/>
      <c r="AR66" s="683"/>
      <c r="AS66" s="683"/>
      <c r="AT66" s="683"/>
      <c r="AU66" s="683"/>
      <c r="AV66" s="683"/>
      <c r="AW66" s="683"/>
      <c r="AX66" s="683"/>
      <c r="AY66" s="683"/>
      <c r="AZ66" s="683"/>
      <c r="BA66" s="683"/>
      <c r="BB66" s="683"/>
      <c r="BC66" s="683"/>
      <c r="BD66" s="683"/>
      <c r="BE66" s="683"/>
    </row>
    <row r="67" spans="1:57" s="693" customFormat="1" ht="12.75" customHeight="1">
      <c r="A67" s="663">
        <f t="shared" si="26"/>
        <v>6</v>
      </c>
      <c r="B67" s="696">
        <v>10</v>
      </c>
      <c r="C67" s="685" t="s">
        <v>259</v>
      </c>
      <c r="D67" s="686">
        <f t="shared" si="16"/>
        <v>0.031215277777777783</v>
      </c>
      <c r="E67" s="687">
        <f t="shared" si="17"/>
      </c>
      <c r="F67" s="687">
        <f t="shared" si="25"/>
        <v>0.006354166666666675</v>
      </c>
      <c r="G67" s="688">
        <f t="shared" si="18"/>
        <v>5</v>
      </c>
      <c r="H67" s="689">
        <f t="shared" si="19"/>
        <v>0.006243055555555556</v>
      </c>
      <c r="I67" s="690">
        <v>3</v>
      </c>
      <c r="J67" s="671"/>
      <c r="K67" s="672"/>
      <c r="L67" s="672"/>
      <c r="M67" s="673"/>
      <c r="N67" s="691" t="s">
        <v>138</v>
      </c>
      <c r="O67" s="665" t="s">
        <v>16</v>
      </c>
      <c r="P67" s="665">
        <v>1963</v>
      </c>
      <c r="Q67" s="665" t="s">
        <v>27</v>
      </c>
      <c r="R67" s="675" t="s">
        <v>199</v>
      </c>
      <c r="S67" s="676">
        <v>0.031215277777777783</v>
      </c>
      <c r="T67" s="677">
        <v>5</v>
      </c>
      <c r="U67" s="678">
        <f t="shared" si="20"/>
        <v>0.006243055555555556</v>
      </c>
      <c r="V67" s="692"/>
      <c r="W67" s="677"/>
      <c r="X67" s="678" t="e">
        <f t="shared" si="21"/>
        <v>#DIV/0!</v>
      </c>
      <c r="Y67" s="692"/>
      <c r="Z67" s="677"/>
      <c r="AA67" s="678" t="e">
        <f t="shared" si="22"/>
        <v>#DIV/0!</v>
      </c>
      <c r="AB67" s="692"/>
      <c r="AC67" s="677"/>
      <c r="AD67" s="678" t="e">
        <f t="shared" si="23"/>
        <v>#DIV/0!</v>
      </c>
      <c r="AE67" s="692"/>
      <c r="AF67" s="677"/>
      <c r="AG67" s="678" t="e">
        <f t="shared" si="24"/>
        <v>#DIV/0!</v>
      </c>
      <c r="AH67" s="680"/>
      <c r="AI67" s="681"/>
      <c r="AJ67" s="750"/>
      <c r="AK67" s="682"/>
      <c r="AL67" s="682"/>
      <c r="AM67" s="683"/>
      <c r="AN67" s="683"/>
      <c r="AO67" s="683"/>
      <c r="AP67" s="683"/>
      <c r="AQ67" s="683"/>
      <c r="AR67" s="683"/>
      <c r="AS67" s="683"/>
      <c r="AT67" s="683"/>
      <c r="AU67" s="683"/>
      <c r="AV67" s="683"/>
      <c r="AW67" s="683"/>
      <c r="AX67" s="683"/>
      <c r="AY67" s="683"/>
      <c r="AZ67" s="683"/>
      <c r="BA67" s="683"/>
      <c r="BB67" s="683"/>
      <c r="BC67" s="683"/>
      <c r="BD67" s="683"/>
      <c r="BE67" s="683"/>
    </row>
    <row r="68" spans="1:57" s="547" customFormat="1" ht="12.75" customHeight="1">
      <c r="A68" s="500">
        <f t="shared" si="26"/>
        <v>7</v>
      </c>
      <c r="B68" s="236">
        <v>53</v>
      </c>
      <c r="C68" s="548" t="s">
        <v>382</v>
      </c>
      <c r="D68" s="526">
        <f t="shared" si="16"/>
        <v>0.031215277777777783</v>
      </c>
      <c r="E68" s="544">
        <f t="shared" si="17"/>
        <v>3.472222222221724E-05</v>
      </c>
      <c r="F68" s="544">
        <f t="shared" si="25"/>
        <v>0.006354166666666675</v>
      </c>
      <c r="G68" s="545">
        <f t="shared" si="18"/>
        <v>5</v>
      </c>
      <c r="H68" s="527">
        <f t="shared" si="19"/>
        <v>0.006243055555555556</v>
      </c>
      <c r="I68" s="506">
        <v>4</v>
      </c>
      <c r="J68" s="507"/>
      <c r="K68" s="508"/>
      <c r="L68" s="508"/>
      <c r="M68" s="509"/>
      <c r="N68" s="510" t="s">
        <v>138</v>
      </c>
      <c r="O68" s="501" t="s">
        <v>36</v>
      </c>
      <c r="P68" s="501">
        <v>1962</v>
      </c>
      <c r="Q68" s="501" t="s">
        <v>42</v>
      </c>
      <c r="R68" s="511" t="s">
        <v>15</v>
      </c>
      <c r="S68" s="528">
        <v>0.031215277777777783</v>
      </c>
      <c r="T68" s="512">
        <v>5</v>
      </c>
      <c r="U68" s="513">
        <f t="shared" si="20"/>
        <v>0.006243055555555556</v>
      </c>
      <c r="V68" s="515"/>
      <c r="W68" s="512"/>
      <c r="X68" s="513" t="e">
        <f t="shared" si="21"/>
        <v>#DIV/0!</v>
      </c>
      <c r="Y68" s="515"/>
      <c r="Z68" s="512"/>
      <c r="AA68" s="513" t="e">
        <f t="shared" si="22"/>
        <v>#DIV/0!</v>
      </c>
      <c r="AB68" s="515"/>
      <c r="AC68" s="512"/>
      <c r="AD68" s="513" t="e">
        <f t="shared" si="23"/>
        <v>#DIV/0!</v>
      </c>
      <c r="AE68" s="515"/>
      <c r="AF68" s="512"/>
      <c r="AG68" s="513" t="e">
        <f t="shared" si="24"/>
        <v>#DIV/0!</v>
      </c>
      <c r="AH68" s="529"/>
      <c r="AI68" s="517"/>
      <c r="AJ68" s="746"/>
      <c r="AK68" s="518"/>
      <c r="AL68" s="518"/>
      <c r="AM68" s="519"/>
      <c r="AN68" s="519"/>
      <c r="AO68" s="519"/>
      <c r="AP68" s="519"/>
      <c r="AQ68" s="519"/>
      <c r="AR68" s="519"/>
      <c r="AS68" s="519"/>
      <c r="AT68" s="519"/>
      <c r="AU68" s="519"/>
      <c r="AV68" s="519"/>
      <c r="AW68" s="519"/>
      <c r="AX68" s="519"/>
      <c r="AY68" s="519"/>
      <c r="AZ68" s="519"/>
      <c r="BA68" s="519"/>
      <c r="BB68" s="519"/>
      <c r="BC68" s="519"/>
      <c r="BD68" s="519"/>
      <c r="BE68" s="519"/>
    </row>
    <row r="69" spans="1:57" s="547" customFormat="1" ht="12.75" customHeight="1">
      <c r="A69" s="500">
        <f t="shared" si="26"/>
        <v>8</v>
      </c>
      <c r="B69" s="236">
        <v>9</v>
      </c>
      <c r="C69" s="548" t="s">
        <v>258</v>
      </c>
      <c r="D69" s="526">
        <f t="shared" si="16"/>
        <v>0.03125</v>
      </c>
      <c r="E69" s="544">
        <f t="shared" si="17"/>
      </c>
      <c r="F69" s="544">
        <f t="shared" si="25"/>
        <v>0.006388888888888892</v>
      </c>
      <c r="G69" s="545">
        <f t="shared" si="18"/>
        <v>5</v>
      </c>
      <c r="H69" s="527">
        <f t="shared" si="19"/>
        <v>0.00625</v>
      </c>
      <c r="I69" s="506">
        <v>5</v>
      </c>
      <c r="J69" s="507"/>
      <c r="K69" s="508"/>
      <c r="L69" s="508"/>
      <c r="M69" s="509"/>
      <c r="N69" s="510" t="s">
        <v>138</v>
      </c>
      <c r="O69" s="501" t="s">
        <v>36</v>
      </c>
      <c r="P69" s="501">
        <v>1967</v>
      </c>
      <c r="Q69" s="501" t="s">
        <v>42</v>
      </c>
      <c r="R69" s="511" t="s">
        <v>199</v>
      </c>
      <c r="S69" s="528">
        <v>0.03125</v>
      </c>
      <c r="T69" s="512">
        <v>5</v>
      </c>
      <c r="U69" s="513">
        <f t="shared" si="20"/>
        <v>0.00625</v>
      </c>
      <c r="V69" s="515"/>
      <c r="W69" s="512"/>
      <c r="X69" s="513" t="e">
        <f t="shared" si="21"/>
        <v>#DIV/0!</v>
      </c>
      <c r="Y69" s="515"/>
      <c r="Z69" s="512"/>
      <c r="AA69" s="513" t="e">
        <f t="shared" si="22"/>
        <v>#DIV/0!</v>
      </c>
      <c r="AB69" s="515"/>
      <c r="AC69" s="512"/>
      <c r="AD69" s="513" t="e">
        <f t="shared" si="23"/>
        <v>#DIV/0!</v>
      </c>
      <c r="AE69" s="515"/>
      <c r="AF69" s="512"/>
      <c r="AG69" s="513" t="e">
        <f t="shared" si="24"/>
        <v>#DIV/0!</v>
      </c>
      <c r="AH69" s="529"/>
      <c r="AI69" s="517"/>
      <c r="AJ69" s="746"/>
      <c r="AK69" s="518"/>
      <c r="AL69" s="518"/>
      <c r="AM69" s="519"/>
      <c r="AN69" s="519"/>
      <c r="AO69" s="519"/>
      <c r="AP69" s="519"/>
      <c r="AQ69" s="519"/>
      <c r="AR69" s="519"/>
      <c r="AS69" s="519"/>
      <c r="AT69" s="519"/>
      <c r="AU69" s="519"/>
      <c r="AV69" s="519"/>
      <c r="AW69" s="519"/>
      <c r="AX69" s="519"/>
      <c r="AY69" s="519"/>
      <c r="AZ69" s="519"/>
      <c r="BA69" s="519"/>
      <c r="BB69" s="519"/>
      <c r="BC69" s="519"/>
      <c r="BD69" s="519"/>
      <c r="BE69" s="519"/>
    </row>
    <row r="70" spans="1:57" s="547" customFormat="1" ht="12.75" customHeight="1">
      <c r="A70" s="500">
        <f t="shared" si="26"/>
        <v>9</v>
      </c>
      <c r="B70" s="236">
        <v>29</v>
      </c>
      <c r="C70" s="548" t="s">
        <v>260</v>
      </c>
      <c r="D70" s="526">
        <f t="shared" si="16"/>
        <v>0.03125</v>
      </c>
      <c r="E70" s="544">
        <f t="shared" si="17"/>
        <v>0.00269675925925926</v>
      </c>
      <c r="F70" s="544">
        <f t="shared" si="25"/>
        <v>0.006388888888888892</v>
      </c>
      <c r="G70" s="545">
        <f t="shared" si="18"/>
        <v>5</v>
      </c>
      <c r="H70" s="527">
        <f t="shared" si="19"/>
        <v>0.00625</v>
      </c>
      <c r="I70" s="506">
        <v>6</v>
      </c>
      <c r="J70" s="507"/>
      <c r="K70" s="508"/>
      <c r="L70" s="508"/>
      <c r="M70" s="509"/>
      <c r="N70" s="510" t="s">
        <v>138</v>
      </c>
      <c r="O70" s="501" t="s">
        <v>36</v>
      </c>
      <c r="P70" s="501">
        <v>1973</v>
      </c>
      <c r="Q70" s="501" t="s">
        <v>41</v>
      </c>
      <c r="R70" s="511" t="s">
        <v>231</v>
      </c>
      <c r="S70" s="528">
        <v>0.03125</v>
      </c>
      <c r="T70" s="512">
        <v>5</v>
      </c>
      <c r="U70" s="513">
        <f t="shared" si="20"/>
        <v>0.00625</v>
      </c>
      <c r="V70" s="515"/>
      <c r="W70" s="512"/>
      <c r="X70" s="513" t="e">
        <f t="shared" si="21"/>
        <v>#DIV/0!</v>
      </c>
      <c r="Y70" s="515"/>
      <c r="Z70" s="512"/>
      <c r="AA70" s="513" t="e">
        <f t="shared" si="22"/>
        <v>#DIV/0!</v>
      </c>
      <c r="AB70" s="515"/>
      <c r="AC70" s="512"/>
      <c r="AD70" s="513" t="e">
        <f t="shared" si="23"/>
        <v>#DIV/0!</v>
      </c>
      <c r="AE70" s="515"/>
      <c r="AF70" s="512"/>
      <c r="AG70" s="513" t="e">
        <f t="shared" si="24"/>
        <v>#DIV/0!</v>
      </c>
      <c r="AH70" s="529"/>
      <c r="AI70" s="517"/>
      <c r="AJ70" s="746"/>
      <c r="AK70" s="518"/>
      <c r="AL70" s="518"/>
      <c r="AM70" s="519"/>
      <c r="AN70" s="519"/>
      <c r="AO70" s="519"/>
      <c r="AP70" s="519"/>
      <c r="AQ70" s="519"/>
      <c r="AR70" s="519"/>
      <c r="AS70" s="519"/>
      <c r="AT70" s="519"/>
      <c r="AU70" s="519"/>
      <c r="AV70" s="519"/>
      <c r="AW70" s="519"/>
      <c r="AX70" s="519"/>
      <c r="AY70" s="519"/>
      <c r="AZ70" s="519"/>
      <c r="BA70" s="519"/>
      <c r="BB70" s="519"/>
      <c r="BC70" s="519"/>
      <c r="BD70" s="519"/>
      <c r="BE70" s="519"/>
    </row>
    <row r="71" spans="1:57" s="693" customFormat="1" ht="12.75" customHeight="1">
      <c r="A71" s="663">
        <f t="shared" si="26"/>
        <v>10</v>
      </c>
      <c r="B71" s="696">
        <v>66</v>
      </c>
      <c r="C71" s="685" t="s">
        <v>383</v>
      </c>
      <c r="D71" s="686">
        <f t="shared" si="16"/>
        <v>0.03394675925925926</v>
      </c>
      <c r="E71" s="687">
        <f t="shared" si="17"/>
      </c>
      <c r="F71" s="687">
        <f t="shared" si="25"/>
        <v>0.009085648148148152</v>
      </c>
      <c r="G71" s="688">
        <f t="shared" si="18"/>
        <v>5</v>
      </c>
      <c r="H71" s="689">
        <f t="shared" si="19"/>
        <v>0.006789351851851852</v>
      </c>
      <c r="I71" s="690">
        <v>4</v>
      </c>
      <c r="J71" s="671"/>
      <c r="K71" s="672"/>
      <c r="L71" s="672"/>
      <c r="M71" s="673"/>
      <c r="N71" s="691" t="s">
        <v>138</v>
      </c>
      <c r="O71" s="665" t="s">
        <v>16</v>
      </c>
      <c r="P71" s="665">
        <v>1984</v>
      </c>
      <c r="Q71" s="665" t="s">
        <v>21</v>
      </c>
      <c r="R71" s="675" t="s">
        <v>133</v>
      </c>
      <c r="S71" s="676">
        <v>0.03394675925925926</v>
      </c>
      <c r="T71" s="677">
        <v>5</v>
      </c>
      <c r="U71" s="678">
        <f t="shared" si="20"/>
        <v>0.006789351851851852</v>
      </c>
      <c r="V71" s="692"/>
      <c r="W71" s="677"/>
      <c r="X71" s="678" t="e">
        <f t="shared" si="21"/>
        <v>#DIV/0!</v>
      </c>
      <c r="Y71" s="692"/>
      <c r="Z71" s="677"/>
      <c r="AA71" s="678" t="e">
        <f t="shared" si="22"/>
        <v>#DIV/0!</v>
      </c>
      <c r="AB71" s="692"/>
      <c r="AC71" s="677"/>
      <c r="AD71" s="678" t="e">
        <f t="shared" si="23"/>
        <v>#DIV/0!</v>
      </c>
      <c r="AE71" s="692"/>
      <c r="AF71" s="677"/>
      <c r="AG71" s="678" t="e">
        <f t="shared" si="24"/>
        <v>#DIV/0!</v>
      </c>
      <c r="AH71" s="680"/>
      <c r="AI71" s="681"/>
      <c r="AJ71" s="750"/>
      <c r="AK71" s="682"/>
      <c r="AL71" s="682"/>
      <c r="AM71" s="683"/>
      <c r="AN71" s="683"/>
      <c r="AO71" s="683"/>
      <c r="AP71" s="683"/>
      <c r="AQ71" s="683"/>
      <c r="AR71" s="683"/>
      <c r="AS71" s="683"/>
      <c r="AT71" s="683"/>
      <c r="AU71" s="683"/>
      <c r="AV71" s="683"/>
      <c r="AW71" s="683"/>
      <c r="AX71" s="683"/>
      <c r="AY71" s="683"/>
      <c r="AZ71" s="683"/>
      <c r="BA71" s="683"/>
      <c r="BB71" s="683"/>
      <c r="BC71" s="683"/>
      <c r="BD71" s="683"/>
      <c r="BE71" s="683"/>
    </row>
    <row r="72" spans="1:57" s="693" customFormat="1" ht="12.75" customHeight="1">
      <c r="A72" s="663">
        <f t="shared" si="26"/>
        <v>11</v>
      </c>
      <c r="B72" s="696">
        <v>65</v>
      </c>
      <c r="C72" s="685" t="s">
        <v>257</v>
      </c>
      <c r="D72" s="686">
        <f t="shared" si="16"/>
        <v>0.03394675925925926</v>
      </c>
      <c r="E72" s="687">
        <f t="shared" si="17"/>
        <v>0.0008333333333333318</v>
      </c>
      <c r="F72" s="687">
        <f t="shared" si="25"/>
        <v>0.009085648148148152</v>
      </c>
      <c r="G72" s="688">
        <f t="shared" si="18"/>
        <v>5</v>
      </c>
      <c r="H72" s="689">
        <f t="shared" si="19"/>
        <v>0.006789351851851852</v>
      </c>
      <c r="I72" s="690">
        <v>5</v>
      </c>
      <c r="J72" s="671"/>
      <c r="K72" s="672"/>
      <c r="L72" s="672"/>
      <c r="M72" s="673"/>
      <c r="N72" s="691" t="s">
        <v>138</v>
      </c>
      <c r="O72" s="665" t="s">
        <v>16</v>
      </c>
      <c r="P72" s="665">
        <v>1973</v>
      </c>
      <c r="Q72" s="665" t="s">
        <v>24</v>
      </c>
      <c r="R72" s="675" t="s">
        <v>133</v>
      </c>
      <c r="S72" s="676">
        <v>0.03394675925925926</v>
      </c>
      <c r="T72" s="677">
        <v>5</v>
      </c>
      <c r="U72" s="678">
        <f t="shared" si="20"/>
        <v>0.006789351851851852</v>
      </c>
      <c r="V72" s="692"/>
      <c r="W72" s="677"/>
      <c r="X72" s="678" t="e">
        <f t="shared" si="21"/>
        <v>#DIV/0!</v>
      </c>
      <c r="Y72" s="692"/>
      <c r="Z72" s="677"/>
      <c r="AA72" s="678" t="e">
        <f t="shared" si="22"/>
        <v>#DIV/0!</v>
      </c>
      <c r="AB72" s="692"/>
      <c r="AC72" s="677"/>
      <c r="AD72" s="678" t="e">
        <f t="shared" si="23"/>
        <v>#DIV/0!</v>
      </c>
      <c r="AE72" s="692"/>
      <c r="AF72" s="677"/>
      <c r="AG72" s="678" t="e">
        <f t="shared" si="24"/>
        <v>#DIV/0!</v>
      </c>
      <c r="AH72" s="680"/>
      <c r="AI72" s="681"/>
      <c r="AJ72" s="750"/>
      <c r="AK72" s="682"/>
      <c r="AL72" s="682"/>
      <c r="AM72" s="683"/>
      <c r="AN72" s="683"/>
      <c r="AO72" s="683"/>
      <c r="AP72" s="683"/>
      <c r="AQ72" s="683"/>
      <c r="AR72" s="683"/>
      <c r="AS72" s="683"/>
      <c r="AT72" s="683"/>
      <c r="AU72" s="683"/>
      <c r="AV72" s="683"/>
      <c r="AW72" s="683"/>
      <c r="AX72" s="683"/>
      <c r="AY72" s="683"/>
      <c r="AZ72" s="683"/>
      <c r="BA72" s="683"/>
      <c r="BB72" s="683"/>
      <c r="BC72" s="683"/>
      <c r="BD72" s="683"/>
      <c r="BE72" s="683"/>
    </row>
    <row r="73" spans="1:57" s="693" customFormat="1" ht="12.75" customHeight="1">
      <c r="A73" s="663">
        <f t="shared" si="26"/>
        <v>12</v>
      </c>
      <c r="B73" s="696">
        <v>52</v>
      </c>
      <c r="C73" s="685" t="s">
        <v>155</v>
      </c>
      <c r="D73" s="686">
        <f t="shared" si="16"/>
        <v>0.03478009259259259</v>
      </c>
      <c r="E73" s="687" t="e">
        <f>IF(#REF!&gt;D73,#REF!-D73,"")</f>
        <v>#REF!</v>
      </c>
      <c r="F73" s="687">
        <f t="shared" si="25"/>
        <v>0.009918981481481483</v>
      </c>
      <c r="G73" s="688">
        <f t="shared" si="18"/>
        <v>5</v>
      </c>
      <c r="H73" s="689">
        <f t="shared" si="19"/>
        <v>0.0069560185185185185</v>
      </c>
      <c r="I73" s="690">
        <v>6</v>
      </c>
      <c r="J73" s="671"/>
      <c r="K73" s="672"/>
      <c r="L73" s="672"/>
      <c r="M73" s="673"/>
      <c r="N73" s="691" t="s">
        <v>138</v>
      </c>
      <c r="O73" s="665" t="s">
        <v>16</v>
      </c>
      <c r="P73" s="665">
        <v>1941</v>
      </c>
      <c r="Q73" s="665" t="s">
        <v>125</v>
      </c>
      <c r="R73" s="675" t="s">
        <v>15</v>
      </c>
      <c r="S73" s="676">
        <v>0.03478009259259259</v>
      </c>
      <c r="T73" s="677">
        <v>5</v>
      </c>
      <c r="U73" s="678">
        <f t="shared" si="20"/>
        <v>0.0069560185185185185</v>
      </c>
      <c r="V73" s="692"/>
      <c r="W73" s="677"/>
      <c r="X73" s="678" t="e">
        <f t="shared" si="21"/>
        <v>#DIV/0!</v>
      </c>
      <c r="Y73" s="692"/>
      <c r="Z73" s="677"/>
      <c r="AA73" s="678" t="e">
        <f t="shared" si="22"/>
        <v>#DIV/0!</v>
      </c>
      <c r="AB73" s="692"/>
      <c r="AC73" s="677"/>
      <c r="AD73" s="678" t="e">
        <f t="shared" si="23"/>
        <v>#DIV/0!</v>
      </c>
      <c r="AE73" s="692"/>
      <c r="AF73" s="677"/>
      <c r="AG73" s="678" t="e">
        <f t="shared" si="24"/>
        <v>#DIV/0!</v>
      </c>
      <c r="AH73" s="680"/>
      <c r="AI73" s="681"/>
      <c r="AJ73" s="750"/>
      <c r="AK73" s="682"/>
      <c r="AL73" s="682"/>
      <c r="AM73" s="683"/>
      <c r="AN73" s="683"/>
      <c r="AO73" s="683"/>
      <c r="AP73" s="683"/>
      <c r="AQ73" s="683"/>
      <c r="AR73" s="683"/>
      <c r="AS73" s="683"/>
      <c r="AT73" s="683"/>
      <c r="AU73" s="683"/>
      <c r="AV73" s="683"/>
      <c r="AW73" s="683"/>
      <c r="AX73" s="683"/>
      <c r="AY73" s="683"/>
      <c r="AZ73" s="683"/>
      <c r="BA73" s="683"/>
      <c r="BB73" s="683"/>
      <c r="BC73" s="683"/>
      <c r="BD73" s="683"/>
      <c r="BE73" s="683"/>
    </row>
    <row r="74" spans="1:57" s="714" customFormat="1" ht="12.75" customHeight="1" thickBot="1">
      <c r="A74" s="663"/>
      <c r="B74" s="697"/>
      <c r="C74" s="698"/>
      <c r="D74" s="699"/>
      <c r="E74" s="700"/>
      <c r="F74" s="700"/>
      <c r="G74" s="701"/>
      <c r="H74" s="702"/>
      <c r="I74" s="703"/>
      <c r="J74" s="704"/>
      <c r="K74" s="705"/>
      <c r="L74" s="705"/>
      <c r="M74" s="706"/>
      <c r="N74" s="698"/>
      <c r="O74" s="698"/>
      <c r="P74" s="698"/>
      <c r="Q74" s="698"/>
      <c r="R74" s="707"/>
      <c r="S74" s="708"/>
      <c r="T74" s="709"/>
      <c r="U74" s="710"/>
      <c r="V74" s="711"/>
      <c r="W74" s="709"/>
      <c r="X74" s="710"/>
      <c r="Y74" s="711"/>
      <c r="Z74" s="709"/>
      <c r="AA74" s="710"/>
      <c r="AB74" s="711"/>
      <c r="AC74" s="709"/>
      <c r="AD74" s="710"/>
      <c r="AE74" s="711"/>
      <c r="AF74" s="709"/>
      <c r="AG74" s="710"/>
      <c r="AH74" s="712"/>
      <c r="AI74" s="713"/>
      <c r="AJ74" s="751"/>
      <c r="AK74" s="682"/>
      <c r="AL74" s="682"/>
      <c r="AM74" s="683"/>
      <c r="AN74" s="683"/>
      <c r="AO74" s="683"/>
      <c r="AP74" s="683"/>
      <c r="AQ74" s="683"/>
      <c r="AR74" s="683"/>
      <c r="AS74" s="683"/>
      <c r="AT74" s="683"/>
      <c r="AU74" s="683"/>
      <c r="AV74" s="683"/>
      <c r="AW74" s="683"/>
      <c r="AX74" s="683"/>
      <c r="AY74" s="683"/>
      <c r="AZ74" s="683"/>
      <c r="BA74" s="683"/>
      <c r="BB74" s="683"/>
      <c r="BC74" s="683"/>
      <c r="BD74" s="683"/>
      <c r="BE74" s="683"/>
    </row>
    <row r="75" spans="1:60" ht="33.75" customHeight="1" thickTop="1">
      <c r="A75" s="571" t="s">
        <v>377</v>
      </c>
      <c r="B75" s="572" t="s">
        <v>54</v>
      </c>
      <c r="C75" s="573" t="s">
        <v>2</v>
      </c>
      <c r="D75" s="574" t="s">
        <v>11</v>
      </c>
      <c r="E75" s="575" t="s">
        <v>70</v>
      </c>
      <c r="F75" s="576" t="s">
        <v>71</v>
      </c>
      <c r="G75" s="577" t="s">
        <v>72</v>
      </c>
      <c r="H75" s="578" t="s">
        <v>60</v>
      </c>
      <c r="I75" s="579" t="s">
        <v>55</v>
      </c>
      <c r="J75" s="580" t="s">
        <v>56</v>
      </c>
      <c r="K75" s="580" t="s">
        <v>57</v>
      </c>
      <c r="L75" s="580" t="s">
        <v>58</v>
      </c>
      <c r="M75" s="581" t="s">
        <v>59</v>
      </c>
      <c r="N75" s="582" t="s">
        <v>75</v>
      </c>
      <c r="O75" s="583" t="s">
        <v>6</v>
      </c>
      <c r="P75" s="580" t="s">
        <v>7</v>
      </c>
      <c r="Q75" s="584" t="s">
        <v>8</v>
      </c>
      <c r="R75" s="585" t="s">
        <v>76</v>
      </c>
      <c r="S75" s="586" t="s">
        <v>77</v>
      </c>
      <c r="T75" s="28" t="s">
        <v>271</v>
      </c>
      <c r="U75" s="587" t="s">
        <v>60</v>
      </c>
      <c r="V75" s="586" t="s">
        <v>77</v>
      </c>
      <c r="W75" s="28" t="s">
        <v>271</v>
      </c>
      <c r="X75" s="587" t="s">
        <v>60</v>
      </c>
      <c r="Y75" s="588" t="s">
        <v>77</v>
      </c>
      <c r="Z75" s="28" t="s">
        <v>271</v>
      </c>
      <c r="AA75" s="587" t="s">
        <v>60</v>
      </c>
      <c r="AB75" s="589" t="s">
        <v>77</v>
      </c>
      <c r="AC75" s="28" t="s">
        <v>271</v>
      </c>
      <c r="AD75" s="590" t="s">
        <v>60</v>
      </c>
      <c r="AE75" s="589" t="s">
        <v>77</v>
      </c>
      <c r="AF75" s="28" t="s">
        <v>271</v>
      </c>
      <c r="AG75" s="590" t="s">
        <v>60</v>
      </c>
      <c r="AH75" s="591"/>
      <c r="AI75" s="592"/>
      <c r="AJ75" s="752"/>
      <c r="BF75" s="21"/>
      <c r="BG75" s="21"/>
      <c r="BH75" s="21"/>
    </row>
    <row r="76" spans="1:56" s="718" customFormat="1" ht="12" customHeight="1">
      <c r="A76" s="464">
        <v>1</v>
      </c>
      <c r="B76" s="306">
        <v>20</v>
      </c>
      <c r="C76" s="465" t="s">
        <v>261</v>
      </c>
      <c r="D76" s="437">
        <f aca="true" t="shared" si="27" ref="D76:D82">S76+V76+Y76+AB76+AE76</f>
        <v>0.005775462962962962</v>
      </c>
      <c r="E76" s="438">
        <f>IF(D77&gt;D76,D77-D76,"")</f>
        <v>0.0005787037037037045</v>
      </c>
      <c r="F76" s="438">
        <f>D76-$D$76</f>
        <v>0</v>
      </c>
      <c r="G76" s="439">
        <f>T76+W76+Z76+AC76+AF76</f>
        <v>2</v>
      </c>
      <c r="H76" s="467">
        <f aca="true" t="shared" si="28" ref="H76:H85">D76/G76</f>
        <v>0.002887731481481481</v>
      </c>
      <c r="I76" s="435">
        <v>1</v>
      </c>
      <c r="J76" s="469"/>
      <c r="K76" s="470"/>
      <c r="L76" s="470"/>
      <c r="M76" s="471"/>
      <c r="N76" s="465" t="s">
        <v>167</v>
      </c>
      <c r="O76" s="465" t="s">
        <v>16</v>
      </c>
      <c r="P76" s="465">
        <v>2003</v>
      </c>
      <c r="Q76" s="465" t="s">
        <v>237</v>
      </c>
      <c r="R76" s="472" t="s">
        <v>180</v>
      </c>
      <c r="S76" s="473">
        <v>0.005775462962962962</v>
      </c>
      <c r="T76" s="446">
        <v>2</v>
      </c>
      <c r="U76" s="447">
        <f aca="true" t="shared" si="29" ref="U76:U81">S76/T76</f>
        <v>0.002887731481481481</v>
      </c>
      <c r="V76" s="473"/>
      <c r="W76" s="446"/>
      <c r="X76" s="447" t="e">
        <f aca="true" t="shared" si="30" ref="X76:X81">V76/W76</f>
        <v>#DIV/0!</v>
      </c>
      <c r="Y76" s="715"/>
      <c r="Z76" s="446"/>
      <c r="AA76" s="447" t="e">
        <f>Y76/Z76</f>
        <v>#DIV/0!</v>
      </c>
      <c r="AB76" s="473"/>
      <c r="AC76" s="430"/>
      <c r="AD76" s="447" t="e">
        <f>AB76/AC76</f>
        <v>#DIV/0!</v>
      </c>
      <c r="AE76" s="473"/>
      <c r="AF76" s="446"/>
      <c r="AG76" s="447" t="e">
        <f>AE76/AF76</f>
        <v>#DIV/0!</v>
      </c>
      <c r="AH76" s="716"/>
      <c r="AI76" s="717"/>
      <c r="AJ76" s="753"/>
      <c r="AK76" s="720"/>
      <c r="AL76" s="720"/>
      <c r="AM76" s="721"/>
      <c r="AN76" s="721"/>
      <c r="AO76" s="721"/>
      <c r="AP76" s="721"/>
      <c r="AQ76" s="721"/>
      <c r="AR76" s="721"/>
      <c r="AS76" s="721"/>
      <c r="AT76" s="721"/>
      <c r="AU76" s="721"/>
      <c r="AV76" s="721"/>
      <c r="AW76" s="721"/>
      <c r="AX76" s="721"/>
      <c r="AY76" s="721"/>
      <c r="AZ76" s="721"/>
      <c r="BA76" s="721"/>
      <c r="BB76" s="721"/>
      <c r="BC76" s="721"/>
      <c r="BD76" s="721"/>
    </row>
    <row r="77" spans="1:57" s="722" customFormat="1" ht="12" customHeight="1">
      <c r="A77" s="418">
        <v>2</v>
      </c>
      <c r="B77" s="306">
        <v>15</v>
      </c>
      <c r="C77" s="419" t="s">
        <v>262</v>
      </c>
      <c r="D77" s="420">
        <f t="shared" si="27"/>
        <v>0.006354166666666667</v>
      </c>
      <c r="E77" s="453">
        <f>IF(D78&gt;D77,D78-D77,"")</f>
        <v>0.0003009259259259267</v>
      </c>
      <c r="F77" s="421">
        <f>D77-$D$76</f>
        <v>0.0005787037037037045</v>
      </c>
      <c r="G77" s="422">
        <f>T77+W77+Z77+AC77+AF77</f>
        <v>2</v>
      </c>
      <c r="H77" s="423">
        <f t="shared" si="28"/>
        <v>0.0031770833333333334</v>
      </c>
      <c r="I77" s="424">
        <v>2</v>
      </c>
      <c r="J77" s="425"/>
      <c r="K77" s="426"/>
      <c r="L77" s="426"/>
      <c r="M77" s="427"/>
      <c r="N77" s="419" t="s">
        <v>167</v>
      </c>
      <c r="O77" s="419" t="s">
        <v>16</v>
      </c>
      <c r="P77" s="419">
        <v>2008</v>
      </c>
      <c r="Q77" s="419" t="s">
        <v>237</v>
      </c>
      <c r="R77" s="428" t="s">
        <v>203</v>
      </c>
      <c r="S77" s="429">
        <v>0.006354166666666667</v>
      </c>
      <c r="T77" s="430">
        <v>2</v>
      </c>
      <c r="U77" s="431">
        <f t="shared" si="29"/>
        <v>0.0031770833333333334</v>
      </c>
      <c r="V77" s="429"/>
      <c r="W77" s="430"/>
      <c r="X77" s="431" t="e">
        <f t="shared" si="30"/>
        <v>#DIV/0!</v>
      </c>
      <c r="Y77" s="719"/>
      <c r="Z77" s="430"/>
      <c r="AA77" s="431" t="e">
        <f>Y77/Z77</f>
        <v>#DIV/0!</v>
      </c>
      <c r="AB77" s="429"/>
      <c r="AC77" s="430"/>
      <c r="AD77" s="431" t="e">
        <f>AB77/AC77</f>
        <v>#DIV/0!</v>
      </c>
      <c r="AE77" s="429"/>
      <c r="AF77" s="430"/>
      <c r="AG77" s="431" t="e">
        <f>AE77/AF77</f>
        <v>#DIV/0!</v>
      </c>
      <c r="AH77" s="432"/>
      <c r="AI77" s="433"/>
      <c r="AJ77" s="754"/>
      <c r="AK77" s="720"/>
      <c r="AL77" s="720"/>
      <c r="AM77" s="721"/>
      <c r="AN77" s="721"/>
      <c r="AO77" s="721"/>
      <c r="AP77" s="721"/>
      <c r="AQ77" s="721"/>
      <c r="AR77" s="721"/>
      <c r="AS77" s="721"/>
      <c r="AT77" s="721"/>
      <c r="AU77" s="721"/>
      <c r="AV77" s="721"/>
      <c r="AW77" s="721"/>
      <c r="AX77" s="721"/>
      <c r="AY77" s="721"/>
      <c r="AZ77" s="721"/>
      <c r="BA77" s="721"/>
      <c r="BB77" s="721"/>
      <c r="BC77" s="721"/>
      <c r="BD77" s="721"/>
      <c r="BE77" s="721"/>
    </row>
    <row r="78" spans="1:56" s="723" customFormat="1" ht="12" customHeight="1">
      <c r="A78" s="418">
        <v>3</v>
      </c>
      <c r="B78" s="306">
        <v>42</v>
      </c>
      <c r="C78" s="419" t="s">
        <v>379</v>
      </c>
      <c r="D78" s="420">
        <f t="shared" si="27"/>
        <v>0.0066550925925925935</v>
      </c>
      <c r="E78" s="453">
        <f>IF(D79&gt;D78,D79-D78,"")</f>
        <v>0.00025462962962962896</v>
      </c>
      <c r="F78" s="421">
        <f>D78-$D$76</f>
        <v>0.0008796296296296312</v>
      </c>
      <c r="G78" s="422">
        <f>T78+W78+Z78+AC78+AF78</f>
        <v>2</v>
      </c>
      <c r="H78" s="423">
        <f>D78/G78</f>
        <v>0.0033275462962962968</v>
      </c>
      <c r="I78" s="424">
        <v>3</v>
      </c>
      <c r="J78" s="425"/>
      <c r="K78" s="426"/>
      <c r="L78" s="426"/>
      <c r="M78" s="427"/>
      <c r="N78" s="419" t="s">
        <v>167</v>
      </c>
      <c r="O78" s="419" t="s">
        <v>16</v>
      </c>
      <c r="P78" s="419">
        <v>2004</v>
      </c>
      <c r="Q78" s="419" t="s">
        <v>237</v>
      </c>
      <c r="R78" s="428" t="s">
        <v>299</v>
      </c>
      <c r="S78" s="429">
        <v>0.0066550925925925935</v>
      </c>
      <c r="T78" s="430">
        <v>2</v>
      </c>
      <c r="U78" s="431">
        <f t="shared" si="29"/>
        <v>0.0033275462962962968</v>
      </c>
      <c r="V78" s="429"/>
      <c r="W78" s="430"/>
      <c r="X78" s="431" t="e">
        <f t="shared" si="30"/>
        <v>#DIV/0!</v>
      </c>
      <c r="Y78" s="429"/>
      <c r="Z78" s="430"/>
      <c r="AA78" s="431" t="e">
        <f>Y78/Z78</f>
        <v>#DIV/0!</v>
      </c>
      <c r="AB78" s="429"/>
      <c r="AC78" s="430"/>
      <c r="AD78" s="431" t="e">
        <f>AB78/AC78</f>
        <v>#DIV/0!</v>
      </c>
      <c r="AE78" s="429"/>
      <c r="AF78" s="430"/>
      <c r="AG78" s="431" t="e">
        <f>AE78/AF78</f>
        <v>#DIV/0!</v>
      </c>
      <c r="AH78" s="593"/>
      <c r="AI78" s="594"/>
      <c r="AJ78" s="755"/>
      <c r="AK78" s="720"/>
      <c r="AL78" s="720"/>
      <c r="AM78" s="721"/>
      <c r="AN78" s="721"/>
      <c r="AO78" s="721"/>
      <c r="AP78" s="721"/>
      <c r="AQ78" s="721"/>
      <c r="AR78" s="721"/>
      <c r="AS78" s="721"/>
      <c r="AT78" s="721"/>
      <c r="AU78" s="721"/>
      <c r="AV78" s="721"/>
      <c r="AW78" s="721"/>
      <c r="AX78" s="721"/>
      <c r="AY78" s="721"/>
      <c r="AZ78" s="721"/>
      <c r="BA78" s="721"/>
      <c r="BB78" s="721"/>
      <c r="BC78" s="721"/>
      <c r="BD78" s="721"/>
    </row>
    <row r="79" spans="1:56" s="530" customFormat="1" ht="12" customHeight="1">
      <c r="A79" s="500">
        <v>4</v>
      </c>
      <c r="B79" s="230">
        <v>13</v>
      </c>
      <c r="C79" s="501" t="s">
        <v>380</v>
      </c>
      <c r="D79" s="502">
        <f t="shared" si="27"/>
        <v>0.0069097222222222225</v>
      </c>
      <c r="E79" s="557">
        <f>IF(D80&gt;D79,D80-D79,"")</f>
        <v>0.0005787037037037037</v>
      </c>
      <c r="F79" s="503">
        <f>D79-$D$76</f>
        <v>0.0011342592592592602</v>
      </c>
      <c r="G79" s="741">
        <f>T79+W79+Z79+AC79+AF79</f>
        <v>2</v>
      </c>
      <c r="H79" s="505">
        <f>D79/G79</f>
        <v>0.0034548611111111112</v>
      </c>
      <c r="I79" s="506">
        <v>1</v>
      </c>
      <c r="J79" s="507"/>
      <c r="K79" s="508"/>
      <c r="L79" s="508"/>
      <c r="M79" s="509"/>
      <c r="N79" s="501" t="s">
        <v>167</v>
      </c>
      <c r="O79" s="501" t="s">
        <v>36</v>
      </c>
      <c r="P79" s="501">
        <v>2005</v>
      </c>
      <c r="Q79" s="501" t="s">
        <v>347</v>
      </c>
      <c r="R79" s="511" t="s">
        <v>203</v>
      </c>
      <c r="S79" s="546">
        <v>0.0069097222222222225</v>
      </c>
      <c r="T79" s="512">
        <v>2</v>
      </c>
      <c r="U79" s="513">
        <f t="shared" si="29"/>
        <v>0.0034548611111111112</v>
      </c>
      <c r="V79" s="546"/>
      <c r="W79" s="512"/>
      <c r="X79" s="513" t="e">
        <f t="shared" si="30"/>
        <v>#DIV/0!</v>
      </c>
      <c r="Y79" s="546"/>
      <c r="Z79" s="512"/>
      <c r="AA79" s="431" t="e">
        <f>Y79/Z79</f>
        <v>#DIV/0!</v>
      </c>
      <c r="AB79" s="546"/>
      <c r="AC79" s="512"/>
      <c r="AD79" s="431" t="e">
        <f>AB79/AC79</f>
        <v>#DIV/0!</v>
      </c>
      <c r="AE79" s="546"/>
      <c r="AF79" s="512"/>
      <c r="AG79" s="431" t="e">
        <f>AE79/AF79</f>
        <v>#DIV/0!</v>
      </c>
      <c r="AH79" s="529"/>
      <c r="AI79" s="742"/>
      <c r="AJ79" s="746"/>
      <c r="AK79" s="518"/>
      <c r="AL79" s="518"/>
      <c r="AM79" s="519"/>
      <c r="AN79" s="519"/>
      <c r="AO79" s="519"/>
      <c r="AP79" s="519"/>
      <c r="AQ79" s="519"/>
      <c r="AR79" s="519"/>
      <c r="AS79" s="519"/>
      <c r="AT79" s="519"/>
      <c r="AU79" s="519"/>
      <c r="AV79" s="519"/>
      <c r="AW79" s="519"/>
      <c r="AX79" s="519"/>
      <c r="AY79" s="519"/>
      <c r="AZ79" s="519"/>
      <c r="BA79" s="519"/>
      <c r="BB79" s="519"/>
      <c r="BC79" s="519"/>
      <c r="BD79" s="519"/>
    </row>
    <row r="80" spans="1:38" s="721" customFormat="1" ht="12" customHeight="1">
      <c r="A80" s="404">
        <v>5</v>
      </c>
      <c r="B80" s="486">
        <v>71</v>
      </c>
      <c r="C80" s="405" t="s">
        <v>263</v>
      </c>
      <c r="D80" s="406">
        <f t="shared" si="27"/>
        <v>0.007488425925925926</v>
      </c>
      <c r="E80" s="487">
        <f>IF(D81&gt;D80,D81-D80,"")</f>
        <v>0.0007638888888888886</v>
      </c>
      <c r="F80" s="407">
        <f>D80-$D$76</f>
        <v>0.0017129629629629639</v>
      </c>
      <c r="G80" s="408">
        <f>T80+W80+Z80+AC80+AF80</f>
        <v>2</v>
      </c>
      <c r="H80" s="409">
        <f>D80/G80</f>
        <v>0.003744212962962963</v>
      </c>
      <c r="I80" s="468">
        <v>4</v>
      </c>
      <c r="J80" s="410"/>
      <c r="K80" s="411"/>
      <c r="L80" s="411"/>
      <c r="M80" s="412"/>
      <c r="N80" s="405" t="s">
        <v>167</v>
      </c>
      <c r="O80" s="405" t="s">
        <v>16</v>
      </c>
      <c r="P80" s="405">
        <v>2002</v>
      </c>
      <c r="Q80" s="405" t="s">
        <v>237</v>
      </c>
      <c r="R80" s="413" t="s">
        <v>240</v>
      </c>
      <c r="S80" s="414">
        <v>0.007488425925925926</v>
      </c>
      <c r="T80" s="415">
        <v>2</v>
      </c>
      <c r="U80" s="416">
        <f t="shared" si="29"/>
        <v>0.003744212962962963</v>
      </c>
      <c r="V80" s="414"/>
      <c r="W80" s="415"/>
      <c r="X80" s="416" t="e">
        <f t="shared" si="30"/>
        <v>#DIV/0!</v>
      </c>
      <c r="Y80" s="414"/>
      <c r="Z80" s="415"/>
      <c r="AA80" s="431" t="e">
        <f>Y80/Z80</f>
        <v>#DIV/0!</v>
      </c>
      <c r="AB80" s="414"/>
      <c r="AC80" s="415"/>
      <c r="AD80" s="431" t="e">
        <f>AB80/AC80</f>
        <v>#DIV/0!</v>
      </c>
      <c r="AE80" s="414"/>
      <c r="AF80" s="415"/>
      <c r="AG80" s="431" t="e">
        <f>AE80/AF80</f>
        <v>#DIV/0!</v>
      </c>
      <c r="AH80" s="417"/>
      <c r="AI80" s="434"/>
      <c r="AJ80" s="756"/>
      <c r="AK80" s="720"/>
      <c r="AL80" s="720"/>
    </row>
    <row r="81" spans="1:56" s="718" customFormat="1" ht="12" customHeight="1">
      <c r="A81" s="464">
        <v>6</v>
      </c>
      <c r="B81" s="312">
        <v>16</v>
      </c>
      <c r="C81" s="465" t="s">
        <v>278</v>
      </c>
      <c r="D81" s="437">
        <f t="shared" si="27"/>
        <v>0.008252314814814815</v>
      </c>
      <c r="E81" s="466">
        <f>IF(D82&gt;D81,D82-D81,"")</f>
      </c>
      <c r="F81" s="438">
        <f>D81-$D$76</f>
        <v>0.0024768518518518525</v>
      </c>
      <c r="G81" s="439">
        <f>T81+W81+Z81+AC81+AF81</f>
        <v>2</v>
      </c>
      <c r="H81" s="467">
        <f>D81/G81</f>
        <v>0.004126157407407407</v>
      </c>
      <c r="I81" s="759">
        <v>5</v>
      </c>
      <c r="J81" s="469"/>
      <c r="K81" s="470"/>
      <c r="L81" s="470"/>
      <c r="M81" s="471"/>
      <c r="N81" s="465" t="s">
        <v>167</v>
      </c>
      <c r="O81" s="465" t="s">
        <v>16</v>
      </c>
      <c r="P81" s="465">
        <v>2005</v>
      </c>
      <c r="Q81" s="465" t="s">
        <v>237</v>
      </c>
      <c r="R81" s="472" t="s">
        <v>203</v>
      </c>
      <c r="S81" s="473">
        <v>0.008252314814814815</v>
      </c>
      <c r="T81" s="446">
        <v>2</v>
      </c>
      <c r="U81" s="447">
        <f t="shared" si="29"/>
        <v>0.004126157407407407</v>
      </c>
      <c r="V81" s="473"/>
      <c r="W81" s="446"/>
      <c r="X81" s="447" t="e">
        <f t="shared" si="30"/>
        <v>#DIV/0!</v>
      </c>
      <c r="Y81" s="473"/>
      <c r="Z81" s="446"/>
      <c r="AA81" s="447" t="e">
        <f>Y81/Z81</f>
        <v>#DIV/0!</v>
      </c>
      <c r="AB81" s="473"/>
      <c r="AC81" s="446"/>
      <c r="AD81" s="447" t="e">
        <f>AB81/AC81</f>
        <v>#DIV/0!</v>
      </c>
      <c r="AE81" s="473"/>
      <c r="AF81" s="446"/>
      <c r="AG81" s="447" t="e">
        <f>AE81/AF81</f>
        <v>#DIV/0!</v>
      </c>
      <c r="AH81" s="716"/>
      <c r="AI81" s="760"/>
      <c r="AJ81" s="753"/>
      <c r="AK81" s="720"/>
      <c r="AL81" s="720"/>
      <c r="AM81" s="721"/>
      <c r="AN81" s="721"/>
      <c r="AO81" s="721"/>
      <c r="AP81" s="721"/>
      <c r="AQ81" s="721"/>
      <c r="AR81" s="721"/>
      <c r="AS81" s="721"/>
      <c r="AT81" s="721"/>
      <c r="AU81" s="721"/>
      <c r="AV81" s="721"/>
      <c r="AW81" s="721"/>
      <c r="AX81" s="721"/>
      <c r="AY81" s="721"/>
      <c r="AZ81" s="721"/>
      <c r="BA81" s="721"/>
      <c r="BB81" s="721"/>
      <c r="BC81" s="721"/>
      <c r="BD81" s="721"/>
    </row>
    <row r="82" spans="1:38" s="725" customFormat="1" ht="12" customHeight="1" thickBot="1">
      <c r="A82" s="436"/>
      <c r="B82" s="317"/>
      <c r="C82" s="444"/>
      <c r="D82" s="474"/>
      <c r="E82" s="475"/>
      <c r="F82" s="476"/>
      <c r="G82" s="477"/>
      <c r="H82" s="478"/>
      <c r="I82" s="440"/>
      <c r="J82" s="441"/>
      <c r="K82" s="442"/>
      <c r="L82" s="442"/>
      <c r="M82" s="443"/>
      <c r="N82" s="444"/>
      <c r="O82" s="444"/>
      <c r="P82" s="444"/>
      <c r="Q82" s="444"/>
      <c r="R82" s="445"/>
      <c r="S82" s="448"/>
      <c r="T82" s="449"/>
      <c r="U82" s="450"/>
      <c r="V82" s="448"/>
      <c r="W82" s="449"/>
      <c r="X82" s="450"/>
      <c r="Y82" s="448"/>
      <c r="Z82" s="449"/>
      <c r="AA82" s="450"/>
      <c r="AB82" s="448"/>
      <c r="AC82" s="449"/>
      <c r="AD82" s="450"/>
      <c r="AE82" s="448"/>
      <c r="AF82" s="449"/>
      <c r="AG82" s="450"/>
      <c r="AH82" s="451"/>
      <c r="AI82" s="452"/>
      <c r="AJ82" s="757"/>
      <c r="AK82" s="724"/>
      <c r="AL82" s="724"/>
    </row>
    <row r="83" spans="1:36" ht="12.75">
      <c r="A83" s="161"/>
      <c r="B83" s="45"/>
      <c r="C83" s="44"/>
      <c r="D83" s="565">
        <f>SUM(D4:D60)</f>
        <v>2.0047916666666663</v>
      </c>
      <c r="E83" s="566"/>
      <c r="F83" s="566"/>
      <c r="G83" s="567">
        <f>SUM(G4:G60)</f>
        <v>560</v>
      </c>
      <c r="H83" s="568">
        <f t="shared" si="28"/>
        <v>0.0035799851190476185</v>
      </c>
      <c r="I83" s="44"/>
      <c r="J83" s="202"/>
      <c r="K83" s="44"/>
      <c r="L83" s="44"/>
      <c r="M83" s="44"/>
      <c r="N83" s="44"/>
      <c r="O83" s="44"/>
      <c r="P83" s="44"/>
      <c r="Q83" s="44"/>
      <c r="R83" s="206"/>
      <c r="S83" s="565">
        <f>SUM(S4:S60)</f>
        <v>2.0047916666666663</v>
      </c>
      <c r="T83" s="569">
        <f>SUM(T4:T60)</f>
        <v>560</v>
      </c>
      <c r="U83" s="570">
        <f>S83/T83</f>
        <v>0.0035799851190476185</v>
      </c>
      <c r="V83" s="565">
        <f>SUM(V4:V60)</f>
        <v>0</v>
      </c>
      <c r="W83" s="569">
        <f>SUM(W4:W60)</f>
        <v>0</v>
      </c>
      <c r="X83" s="570" t="e">
        <f>V83/W83</f>
        <v>#DIV/0!</v>
      </c>
      <c r="Y83" s="565">
        <f>SUM(Y4:Y60)</f>
        <v>0</v>
      </c>
      <c r="Z83" s="569">
        <f>SUM(Z4:Z60)</f>
        <v>0</v>
      </c>
      <c r="AA83" s="570" t="e">
        <f>Y83/Z83</f>
        <v>#DIV/0!</v>
      </c>
      <c r="AB83" s="565">
        <f>SUM(AB4:AB60)</f>
        <v>0</v>
      </c>
      <c r="AC83" s="569">
        <f>SUM(AC4:AC60)</f>
        <v>0</v>
      </c>
      <c r="AD83" s="570" t="e">
        <f>AB83/AC83</f>
        <v>#DIV/0!</v>
      </c>
      <c r="AE83" s="565">
        <f>SUM(AE4:AE60)</f>
        <v>0</v>
      </c>
      <c r="AF83" s="569">
        <f>SUM(AF4:AF60)</f>
        <v>0</v>
      </c>
      <c r="AG83" s="570" t="e">
        <f>AE83/AF83</f>
        <v>#DIV/0!</v>
      </c>
      <c r="AJ83" s="115"/>
    </row>
    <row r="84" spans="1:36" ht="12.75">
      <c r="A84" s="161"/>
      <c r="B84" s="45"/>
      <c r="C84" s="44"/>
      <c r="D84" s="266">
        <f>SUM(D62:D74)</f>
        <v>0.36063657407407407</v>
      </c>
      <c r="E84" s="280"/>
      <c r="F84" s="280"/>
      <c r="G84" s="289">
        <f>SUM(G62:G74)</f>
        <v>60</v>
      </c>
      <c r="H84" s="281">
        <f t="shared" si="28"/>
        <v>0.006010609567901235</v>
      </c>
      <c r="I84" s="44"/>
      <c r="J84" s="202"/>
      <c r="K84" s="44"/>
      <c r="L84" s="44"/>
      <c r="M84" s="44"/>
      <c r="N84" s="44"/>
      <c r="O84" s="44"/>
      <c r="P84" s="44"/>
      <c r="Q84" s="44"/>
      <c r="R84" s="206"/>
      <c r="S84" s="266">
        <f>SUM(S62:S74)</f>
        <v>0.36063657407407407</v>
      </c>
      <c r="T84" s="265">
        <f>SUM(T62:T74)</f>
        <v>60</v>
      </c>
      <c r="U84" s="267">
        <f>S84/T84</f>
        <v>0.006010609567901235</v>
      </c>
      <c r="V84" s="266">
        <f>SUM(V62:V74)</f>
        <v>0</v>
      </c>
      <c r="W84" s="265">
        <f>SUM(W62:W74)</f>
        <v>0</v>
      </c>
      <c r="X84" s="267" t="e">
        <f>V84/W84</f>
        <v>#DIV/0!</v>
      </c>
      <c r="Y84" s="266">
        <f>SUM(Y62:Y74)</f>
        <v>0</v>
      </c>
      <c r="Z84" s="265">
        <f>SUM(Z62:Z74)</f>
        <v>0</v>
      </c>
      <c r="AA84" s="267" t="e">
        <f>Y84/Z84</f>
        <v>#DIV/0!</v>
      </c>
      <c r="AB84" s="266">
        <f>SUM(AB62:AB74)</f>
        <v>0</v>
      </c>
      <c r="AC84" s="265">
        <f>SUM(AC62:AC74)</f>
        <v>0</v>
      </c>
      <c r="AD84" s="267" t="e">
        <f>AB84/AC84</f>
        <v>#DIV/0!</v>
      </c>
      <c r="AE84" s="266">
        <f>SUM(AE62:AE74)</f>
        <v>0</v>
      </c>
      <c r="AF84" s="265">
        <f>SUM(AF62:AF74)</f>
        <v>0</v>
      </c>
      <c r="AG84" s="267" t="e">
        <f>AE84/AF84</f>
        <v>#DIV/0!</v>
      </c>
      <c r="AJ84" s="115"/>
    </row>
    <row r="85" spans="1:36" ht="13.5" thickBot="1">
      <c r="A85" s="161"/>
      <c r="B85" s="45"/>
      <c r="C85" s="44"/>
      <c r="D85" s="268">
        <f>SUM(D76:D82)</f>
        <v>0.04143518518518519</v>
      </c>
      <c r="E85" s="283"/>
      <c r="F85" s="283"/>
      <c r="G85" s="290">
        <f>SUM(G76:G82)</f>
        <v>12</v>
      </c>
      <c r="H85" s="282">
        <f t="shared" si="28"/>
        <v>0.0034529320987654326</v>
      </c>
      <c r="P85" s="44"/>
      <c r="Q85" s="44"/>
      <c r="R85" s="206"/>
      <c r="S85" s="268">
        <f>SUM(S76:S82)</f>
        <v>0.04143518518518519</v>
      </c>
      <c r="T85" s="269">
        <f>SUM(T76:T82)</f>
        <v>12</v>
      </c>
      <c r="U85" s="270">
        <f>S85/T85</f>
        <v>0.0034529320987654326</v>
      </c>
      <c r="V85" s="268">
        <f>SUM(V76:V82)</f>
        <v>0</v>
      </c>
      <c r="W85" s="269">
        <f>SUM(W76:W82)</f>
        <v>0</v>
      </c>
      <c r="X85" s="270" t="e">
        <f>V85/W85</f>
        <v>#DIV/0!</v>
      </c>
      <c r="Y85" s="268">
        <f>SUM(Y76:Y82)</f>
        <v>0</v>
      </c>
      <c r="Z85" s="269">
        <f>SUM(Z76:Z82)</f>
        <v>0</v>
      </c>
      <c r="AA85" s="270" t="e">
        <f>Y85/Z85</f>
        <v>#DIV/0!</v>
      </c>
      <c r="AB85" s="268">
        <f>SUM(AB76:AB82)</f>
        <v>0</v>
      </c>
      <c r="AC85" s="269">
        <f>SUM(AC76:AC82)</f>
        <v>0</v>
      </c>
      <c r="AD85" s="270" t="e">
        <f>AB85/AC85</f>
        <v>#DIV/0!</v>
      </c>
      <c r="AE85" s="268">
        <f>SUM(AE76:AE82)</f>
        <v>0</v>
      </c>
      <c r="AF85" s="269">
        <f>SUM(AF76:AF82)</f>
        <v>0</v>
      </c>
      <c r="AG85" s="270" t="e">
        <f>AE85/AF85</f>
        <v>#DIV/0!</v>
      </c>
      <c r="AJ85" s="115"/>
    </row>
    <row r="86" spans="1:36" ht="13.5" thickBot="1">
      <c r="A86" s="161"/>
      <c r="B86" s="45"/>
      <c r="C86" s="148" t="s">
        <v>118</v>
      </c>
      <c r="D86" s="284"/>
      <c r="E86" s="205" t="s">
        <v>290</v>
      </c>
      <c r="F86" s="20"/>
      <c r="G86" s="20"/>
      <c r="H86" s="180" t="s">
        <v>291</v>
      </c>
      <c r="I86" s="51">
        <v>74</v>
      </c>
      <c r="J86" s="51"/>
      <c r="K86" s="51"/>
      <c r="L86" s="51"/>
      <c r="M86" s="53"/>
      <c r="N86" s="132">
        <f aca="true" t="shared" si="31" ref="N86:N91">SUM(I86:M86)</f>
        <v>74</v>
      </c>
      <c r="O86" s="133" t="s">
        <v>384</v>
      </c>
      <c r="P86" s="44"/>
      <c r="Q86" s="44"/>
      <c r="R86" s="206"/>
      <c r="S86" s="21"/>
      <c r="T86" s="264">
        <f>T83+T84+T85</f>
        <v>632</v>
      </c>
      <c r="U86" s="21"/>
      <c r="V86" s="21"/>
      <c r="W86" s="264">
        <f>W83+W84+W85</f>
        <v>0</v>
      </c>
      <c r="X86" s="21"/>
      <c r="Y86" s="21"/>
      <c r="Z86" s="264">
        <f>Z83+Z84+Z85</f>
        <v>0</v>
      </c>
      <c r="AA86" s="21"/>
      <c r="AB86" s="21"/>
      <c r="AC86" s="288">
        <f>AC83+AC84+AC85</f>
        <v>0</v>
      </c>
      <c r="AD86" s="21"/>
      <c r="AE86" s="21"/>
      <c r="AF86" s="264">
        <f>AF83+AF84+AF85</f>
        <v>0</v>
      </c>
      <c r="AG86" s="21"/>
      <c r="AJ86" s="115"/>
    </row>
    <row r="87" spans="1:36" ht="13.5" thickBot="1">
      <c r="A87" s="161"/>
      <c r="B87" s="45"/>
      <c r="C87" s="605" t="s">
        <v>293</v>
      </c>
      <c r="D87" s="604"/>
      <c r="E87" s="58"/>
      <c r="F87" s="484"/>
      <c r="G87" s="483"/>
      <c r="H87" s="61" t="s">
        <v>265</v>
      </c>
      <c r="I87" s="595">
        <v>19</v>
      </c>
      <c r="J87" s="595"/>
      <c r="K87" s="595"/>
      <c r="L87" s="595"/>
      <c r="M87" s="63"/>
      <c r="N87" s="147">
        <f t="shared" si="31"/>
        <v>19</v>
      </c>
      <c r="O87" s="285"/>
      <c r="P87" s="44"/>
      <c r="Q87" s="44"/>
      <c r="R87" s="206"/>
      <c r="S87" s="54"/>
      <c r="T87" s="55"/>
      <c r="U87" s="56"/>
      <c r="V87" s="54"/>
      <c r="W87" s="55"/>
      <c r="X87" s="56"/>
      <c r="Y87" s="54"/>
      <c r="Z87" s="55"/>
      <c r="AA87" s="56"/>
      <c r="AB87" s="159"/>
      <c r="AC87" s="160"/>
      <c r="AD87" s="74"/>
      <c r="AE87" s="54"/>
      <c r="AF87" s="54"/>
      <c r="AG87" s="56"/>
      <c r="AJ87" s="115"/>
    </row>
    <row r="88" spans="1:36" ht="12.75">
      <c r="A88" s="161"/>
      <c r="B88" s="45"/>
      <c r="D88" s="46"/>
      <c r="E88" s="58"/>
      <c r="F88" s="59"/>
      <c r="G88" s="483"/>
      <c r="H88" s="482" t="s">
        <v>385</v>
      </c>
      <c r="I88" s="596">
        <v>56</v>
      </c>
      <c r="J88" s="596"/>
      <c r="K88" s="596"/>
      <c r="L88" s="596"/>
      <c r="M88" s="90"/>
      <c r="N88" s="137">
        <f t="shared" si="31"/>
        <v>56</v>
      </c>
      <c r="O88" s="285"/>
      <c r="P88" s="44"/>
      <c r="Q88" s="44"/>
      <c r="R88" s="206"/>
      <c r="S88" s="54"/>
      <c r="T88" s="55"/>
      <c r="U88" s="56"/>
      <c r="V88" s="54"/>
      <c r="W88" s="55"/>
      <c r="X88" s="56"/>
      <c r="Y88" s="54"/>
      <c r="Z88" s="55"/>
      <c r="AA88" s="56"/>
      <c r="AB88" s="159"/>
      <c r="AC88" s="160"/>
      <c r="AD88" s="74"/>
      <c r="AE88" s="54"/>
      <c r="AF88" s="54"/>
      <c r="AG88" s="56"/>
      <c r="AJ88" s="115"/>
    </row>
    <row r="89" spans="1:36" ht="12.75">
      <c r="A89" s="161"/>
      <c r="B89" s="45"/>
      <c r="D89" s="46"/>
      <c r="E89" s="257"/>
      <c r="F89" s="258"/>
      <c r="G89" s="485"/>
      <c r="H89" s="260" t="s">
        <v>386</v>
      </c>
      <c r="I89" s="597">
        <v>12</v>
      </c>
      <c r="J89" s="597"/>
      <c r="K89" s="597"/>
      <c r="L89" s="597"/>
      <c r="M89" s="262"/>
      <c r="N89" s="263">
        <f t="shared" si="31"/>
        <v>12</v>
      </c>
      <c r="O89" s="285"/>
      <c r="P89" s="44"/>
      <c r="Q89" s="44"/>
      <c r="R89" s="206"/>
      <c r="S89" s="54"/>
      <c r="T89" s="55"/>
      <c r="U89" s="56"/>
      <c r="V89" s="54"/>
      <c r="W89" s="55"/>
      <c r="X89" s="56"/>
      <c r="Y89" s="54"/>
      <c r="Z89" s="55"/>
      <c r="AA89" s="56"/>
      <c r="AB89" s="159"/>
      <c r="AC89" s="160"/>
      <c r="AD89" s="74"/>
      <c r="AE89" s="54"/>
      <c r="AF89" s="54"/>
      <c r="AG89" s="56"/>
      <c r="AJ89" s="115"/>
    </row>
    <row r="90" spans="1:36" ht="12.75">
      <c r="A90" s="161"/>
      <c r="B90" s="45"/>
      <c r="D90" s="46"/>
      <c r="E90" s="64"/>
      <c r="F90" s="251"/>
      <c r="G90" s="252"/>
      <c r="H90" s="253" t="s">
        <v>387</v>
      </c>
      <c r="I90" s="598">
        <v>6</v>
      </c>
      <c r="J90" s="598"/>
      <c r="K90" s="598"/>
      <c r="L90" s="598"/>
      <c r="M90" s="255"/>
      <c r="N90" s="256">
        <f t="shared" si="31"/>
        <v>6</v>
      </c>
      <c r="O90" s="285"/>
      <c r="P90" s="44"/>
      <c r="Q90" s="44"/>
      <c r="R90" s="206"/>
      <c r="S90" s="54"/>
      <c r="T90" s="55"/>
      <c r="U90" s="56"/>
      <c r="V90" s="54"/>
      <c r="W90" s="55"/>
      <c r="X90" s="56"/>
      <c r="Y90" s="54"/>
      <c r="Z90" s="55"/>
      <c r="AA90" s="56"/>
      <c r="AB90" s="159"/>
      <c r="AC90" s="160"/>
      <c r="AD90" s="74"/>
      <c r="AE90" s="214"/>
      <c r="AF90" s="214"/>
      <c r="AG90" s="56"/>
      <c r="AJ90" s="115"/>
    </row>
    <row r="91" spans="1:36" ht="12.75">
      <c r="A91" s="161"/>
      <c r="B91" s="45"/>
      <c r="C91" s="44"/>
      <c r="D91" s="46"/>
      <c r="E91" s="79"/>
      <c r="F91" s="80"/>
      <c r="G91" s="81"/>
      <c r="H91" s="82" t="s">
        <v>191</v>
      </c>
      <c r="I91" s="599">
        <f>T86</f>
        <v>632</v>
      </c>
      <c r="J91" s="599">
        <f>W86</f>
        <v>0</v>
      </c>
      <c r="K91" s="599">
        <f>Z86</f>
        <v>0</v>
      </c>
      <c r="L91" s="600">
        <f>AC86</f>
        <v>0</v>
      </c>
      <c r="M91" s="85">
        <f>AF86</f>
        <v>0</v>
      </c>
      <c r="N91" s="203">
        <f t="shared" si="31"/>
        <v>632</v>
      </c>
      <c r="O91" s="138"/>
      <c r="P91" s="44"/>
      <c r="Q91" s="44"/>
      <c r="R91" s="206"/>
      <c r="S91" s="54"/>
      <c r="T91" s="55"/>
      <c r="U91" s="56"/>
      <c r="V91" s="54"/>
      <c r="W91" s="55"/>
      <c r="X91" s="56"/>
      <c r="Y91" s="54"/>
      <c r="Z91" s="55"/>
      <c r="AA91" s="56"/>
      <c r="AB91" s="159"/>
      <c r="AC91" s="160"/>
      <c r="AD91" s="74"/>
      <c r="AE91" s="54"/>
      <c r="AF91" s="54"/>
      <c r="AG91" s="56"/>
      <c r="AJ91" s="115"/>
    </row>
    <row r="92" spans="1:36" ht="12.75">
      <c r="A92" s="161"/>
      <c r="B92" s="45"/>
      <c r="C92" s="44"/>
      <c r="D92" s="46"/>
      <c r="E92" s="79"/>
      <c r="F92" s="80"/>
      <c r="G92" s="81"/>
      <c r="H92" s="82" t="s">
        <v>143</v>
      </c>
      <c r="I92" s="601">
        <v>0.21458333333333335</v>
      </c>
      <c r="J92" s="601"/>
      <c r="K92" s="601"/>
      <c r="L92" s="601"/>
      <c r="M92" s="87"/>
      <c r="N92" s="140">
        <v>0.21458333333333335</v>
      </c>
      <c r="P92" s="44"/>
      <c r="Q92" s="44"/>
      <c r="R92" s="206"/>
      <c r="S92" s="54"/>
      <c r="T92" s="55"/>
      <c r="U92" s="56"/>
      <c r="V92" s="54"/>
      <c r="W92" s="55"/>
      <c r="X92" s="56"/>
      <c r="Y92" s="54"/>
      <c r="Z92" s="55"/>
      <c r="AA92" s="56"/>
      <c r="AB92" s="159"/>
      <c r="AC92" s="160"/>
      <c r="AD92" s="74"/>
      <c r="AE92" s="54"/>
      <c r="AF92" s="114"/>
      <c r="AG92" s="56"/>
      <c r="AJ92" s="115"/>
    </row>
    <row r="93" spans="1:36" ht="12.75">
      <c r="A93" s="161"/>
      <c r="B93" s="45"/>
      <c r="C93" s="44"/>
      <c r="D93" s="46"/>
      <c r="E93" s="274"/>
      <c r="F93" s="275"/>
      <c r="G93" s="276"/>
      <c r="H93" s="277" t="s">
        <v>144</v>
      </c>
      <c r="I93" s="602">
        <v>0.36041666666666666</v>
      </c>
      <c r="J93" s="602"/>
      <c r="K93" s="602"/>
      <c r="L93" s="602"/>
      <c r="M93" s="278"/>
      <c r="N93" s="279">
        <v>0.36041666666666666</v>
      </c>
      <c r="P93" s="44"/>
      <c r="Q93" s="44"/>
      <c r="R93" s="206"/>
      <c r="S93" s="54"/>
      <c r="T93" s="55"/>
      <c r="U93" s="56"/>
      <c r="V93" s="54"/>
      <c r="W93" s="55"/>
      <c r="X93" s="56"/>
      <c r="Y93" s="54"/>
      <c r="Z93" s="55"/>
      <c r="AA93" s="56"/>
      <c r="AB93" s="159"/>
      <c r="AC93" s="160"/>
      <c r="AD93" s="74"/>
      <c r="AE93" s="54"/>
      <c r="AF93" s="114"/>
      <c r="AG93" s="56"/>
      <c r="AJ93" s="115"/>
    </row>
    <row r="94" spans="1:36" ht="12.75">
      <c r="A94" s="161"/>
      <c r="B94" s="45"/>
      <c r="C94" s="44"/>
      <c r="D94" s="46"/>
      <c r="E94" s="271"/>
      <c r="F94" s="272"/>
      <c r="G94" s="273"/>
      <c r="H94" s="253" t="s">
        <v>162</v>
      </c>
      <c r="I94" s="603">
        <v>0.20694444444444446</v>
      </c>
      <c r="J94" s="603"/>
      <c r="K94" s="603"/>
      <c r="L94" s="603"/>
      <c r="M94" s="219"/>
      <c r="N94" s="218">
        <v>0.20694444444444446</v>
      </c>
      <c r="P94" s="44"/>
      <c r="Q94" s="44"/>
      <c r="R94" s="206"/>
      <c r="S94" s="54"/>
      <c r="T94" s="55"/>
      <c r="U94" s="56"/>
      <c r="V94" s="54"/>
      <c r="W94" s="55"/>
      <c r="X94" s="56"/>
      <c r="Y94" s="54"/>
      <c r="Z94" s="55"/>
      <c r="AA94" s="56"/>
      <c r="AB94" s="159"/>
      <c r="AC94" s="160"/>
      <c r="AD94" s="74"/>
      <c r="AE94" s="54"/>
      <c r="AF94" s="114"/>
      <c r="AG94" s="56"/>
      <c r="AJ94" s="115"/>
    </row>
    <row r="95" spans="1:36" ht="12.75">
      <c r="A95" s="161"/>
      <c r="B95" s="45"/>
      <c r="C95" s="44"/>
      <c r="D95" s="46"/>
      <c r="E95" s="79"/>
      <c r="F95" s="80"/>
      <c r="G95" s="81"/>
      <c r="H95" s="82" t="s">
        <v>93</v>
      </c>
      <c r="I95" s="596"/>
      <c r="J95" s="596"/>
      <c r="K95" s="596"/>
      <c r="L95" s="596"/>
      <c r="M95" s="90"/>
      <c r="N95" s="146">
        <f>SUM(I95:M95)</f>
        <v>0</v>
      </c>
      <c r="P95" s="44"/>
      <c r="Q95" s="44"/>
      <c r="R95" s="206"/>
      <c r="S95" s="54"/>
      <c r="T95" s="55"/>
      <c r="U95" s="56"/>
      <c r="V95" s="54"/>
      <c r="W95" s="55"/>
      <c r="X95" s="56"/>
      <c r="Y95" s="54"/>
      <c r="Z95" s="55"/>
      <c r="AA95" s="56"/>
      <c r="AB95" s="159"/>
      <c r="AC95" s="160"/>
      <c r="AD95" s="74"/>
      <c r="AE95" s="54"/>
      <c r="AF95" s="114"/>
      <c r="AG95" s="56"/>
      <c r="AJ95" s="115"/>
    </row>
    <row r="96" spans="1:36" ht="12.75">
      <c r="A96" s="161"/>
      <c r="B96" s="45"/>
      <c r="C96" s="44"/>
      <c r="D96" s="46"/>
      <c r="E96" s="79"/>
      <c r="F96" s="80"/>
      <c r="G96" s="81"/>
      <c r="H96" s="82" t="s">
        <v>94</v>
      </c>
      <c r="I96" s="89">
        <v>0</v>
      </c>
      <c r="J96" s="89">
        <v>0</v>
      </c>
      <c r="K96" s="89">
        <v>0</v>
      </c>
      <c r="L96" s="89">
        <v>0</v>
      </c>
      <c r="M96" s="90">
        <v>0</v>
      </c>
      <c r="N96" s="146">
        <f>SUM(I96:M96)</f>
        <v>0</v>
      </c>
      <c r="P96" s="44"/>
      <c r="Q96" s="44"/>
      <c r="R96" s="206"/>
      <c r="S96" s="54"/>
      <c r="T96" s="55"/>
      <c r="U96" s="56"/>
      <c r="V96" s="54"/>
      <c r="W96" s="55"/>
      <c r="X96" s="56"/>
      <c r="Y96" s="54"/>
      <c r="Z96" s="55"/>
      <c r="AA96" s="56"/>
      <c r="AB96" s="159"/>
      <c r="AC96" s="160"/>
      <c r="AD96" s="74"/>
      <c r="AE96" s="54"/>
      <c r="AF96" s="114"/>
      <c r="AG96" s="56"/>
      <c r="AJ96" s="115"/>
    </row>
    <row r="97" spans="1:36" ht="13.5" thickBot="1">
      <c r="A97" s="161"/>
      <c r="B97" s="45"/>
      <c r="C97" s="44"/>
      <c r="D97" s="46"/>
      <c r="E97" s="190"/>
      <c r="F97" s="191"/>
      <c r="G97" s="192"/>
      <c r="H97" s="193" t="s">
        <v>292</v>
      </c>
      <c r="I97" s="194">
        <v>0</v>
      </c>
      <c r="J97" s="194">
        <v>0</v>
      </c>
      <c r="K97" s="194">
        <v>0</v>
      </c>
      <c r="L97" s="195">
        <v>0</v>
      </c>
      <c r="M97" s="196">
        <v>0</v>
      </c>
      <c r="N97" s="197">
        <v>0</v>
      </c>
      <c r="O97" s="142"/>
      <c r="P97" s="44"/>
      <c r="Q97" s="44"/>
      <c r="R97" s="206"/>
      <c r="S97" s="54"/>
      <c r="T97" s="55"/>
      <c r="U97" s="56"/>
      <c r="V97" s="54"/>
      <c r="W97" s="55"/>
      <c r="X97" s="56"/>
      <c r="Y97" s="54"/>
      <c r="Z97" s="55"/>
      <c r="AA97" s="56"/>
      <c r="AB97" s="159"/>
      <c r="AC97" s="160"/>
      <c r="AD97" s="74"/>
      <c r="AE97" s="54"/>
      <c r="AF97" s="114"/>
      <c r="AG97" s="56"/>
      <c r="AJ97" s="115"/>
    </row>
    <row r="98" spans="1:36" ht="13.5" thickBot="1">
      <c r="A98" s="161"/>
      <c r="B98" s="45"/>
      <c r="C98" s="44"/>
      <c r="D98" s="46"/>
      <c r="E98" s="92"/>
      <c r="F98" s="92"/>
      <c r="G98" s="93"/>
      <c r="H98" s="454"/>
      <c r="I98" s="101"/>
      <c r="J98" s="101"/>
      <c r="K98" s="101"/>
      <c r="L98" s="102"/>
      <c r="M98" s="101"/>
      <c r="N98" s="143"/>
      <c r="O98" s="142"/>
      <c r="P98" s="44"/>
      <c r="Q98" s="44"/>
      <c r="R98" s="206"/>
      <c r="S98" s="54"/>
      <c r="T98" s="55"/>
      <c r="U98" s="56"/>
      <c r="V98" s="54"/>
      <c r="W98" s="55"/>
      <c r="X98" s="56"/>
      <c r="Y98" s="54"/>
      <c r="Z98" s="55"/>
      <c r="AA98" s="56"/>
      <c r="AB98" s="159"/>
      <c r="AC98" s="160"/>
      <c r="AD98" s="74"/>
      <c r="AE98" s="54"/>
      <c r="AF98" s="114"/>
      <c r="AG98" s="56"/>
      <c r="AJ98" s="115"/>
    </row>
    <row r="99" spans="1:36" ht="13.5" thickBot="1">
      <c r="A99" s="161"/>
      <c r="B99" s="45"/>
      <c r="C99" s="148" t="s">
        <v>118</v>
      </c>
      <c r="D99" s="284"/>
      <c r="E99" s="205" t="s">
        <v>242</v>
      </c>
      <c r="F99" s="20"/>
      <c r="G99" s="20"/>
      <c r="H99" s="180" t="s">
        <v>243</v>
      </c>
      <c r="I99" s="198">
        <v>92</v>
      </c>
      <c r="J99" s="51">
        <v>78</v>
      </c>
      <c r="K99" s="52">
        <v>80</v>
      </c>
      <c r="L99" s="52">
        <v>86</v>
      </c>
      <c r="M99" s="53">
        <v>88</v>
      </c>
      <c r="N99" s="132">
        <v>424</v>
      </c>
      <c r="O99" s="498" t="s">
        <v>280</v>
      </c>
      <c r="P99" s="499"/>
      <c r="Q99" s="44"/>
      <c r="R99" s="206"/>
      <c r="S99" s="54"/>
      <c r="T99" s="55"/>
      <c r="U99" s="56"/>
      <c r="V99" s="54"/>
      <c r="W99" s="55"/>
      <c r="X99" s="56"/>
      <c r="Y99" s="54"/>
      <c r="Z99" s="55"/>
      <c r="AA99" s="56"/>
      <c r="AB99" s="159"/>
      <c r="AC99" s="160"/>
      <c r="AD99" s="74"/>
      <c r="AE99" s="54"/>
      <c r="AF99" s="114"/>
      <c r="AG99" s="56"/>
      <c r="AJ99" s="115"/>
    </row>
    <row r="100" spans="1:36" ht="12.75">
      <c r="A100" s="161"/>
      <c r="B100" s="45"/>
      <c r="D100" s="46"/>
      <c r="E100" s="58"/>
      <c r="F100" s="484"/>
      <c r="G100" s="483"/>
      <c r="H100" s="61" t="s">
        <v>281</v>
      </c>
      <c r="I100" s="62">
        <v>17</v>
      </c>
      <c r="J100" s="62">
        <v>17</v>
      </c>
      <c r="K100" s="62">
        <v>18</v>
      </c>
      <c r="L100" s="62">
        <v>20</v>
      </c>
      <c r="M100" s="63">
        <v>20</v>
      </c>
      <c r="N100" s="147">
        <v>92</v>
      </c>
      <c r="O100" s="285" t="s">
        <v>272</v>
      </c>
      <c r="P100" s="44"/>
      <c r="Q100" s="44"/>
      <c r="R100" s="206"/>
      <c r="S100" s="54"/>
      <c r="T100" s="55"/>
      <c r="U100" s="56"/>
      <c r="V100" s="54"/>
      <c r="W100" s="55"/>
      <c r="X100" s="56"/>
      <c r="Y100" s="54"/>
      <c r="Z100" s="55"/>
      <c r="AA100" s="56"/>
      <c r="AB100" s="159"/>
      <c r="AC100" s="160"/>
      <c r="AD100" s="74"/>
      <c r="AE100" s="54"/>
      <c r="AF100" s="114"/>
      <c r="AG100" s="56"/>
      <c r="AJ100" s="115"/>
    </row>
    <row r="101" spans="1:36" ht="12.75">
      <c r="A101" s="161"/>
      <c r="B101" s="45"/>
      <c r="D101" s="46"/>
      <c r="E101" s="58"/>
      <c r="F101" s="59"/>
      <c r="G101" s="483"/>
      <c r="H101" s="482" t="s">
        <v>284</v>
      </c>
      <c r="I101" s="89">
        <v>47</v>
      </c>
      <c r="J101" s="89">
        <v>41</v>
      </c>
      <c r="K101" s="89">
        <v>47</v>
      </c>
      <c r="L101" s="89">
        <v>52</v>
      </c>
      <c r="M101" s="90">
        <v>51</v>
      </c>
      <c r="N101" s="137">
        <v>238</v>
      </c>
      <c r="O101" s="285" t="s">
        <v>274</v>
      </c>
      <c r="P101" s="44"/>
      <c r="Q101" s="44"/>
      <c r="R101" s="206"/>
      <c r="S101" s="54"/>
      <c r="T101" s="55"/>
      <c r="U101" s="56"/>
      <c r="V101" s="54"/>
      <c r="W101" s="55"/>
      <c r="X101" s="56"/>
      <c r="Y101" s="54"/>
      <c r="Z101" s="55"/>
      <c r="AA101" s="56"/>
      <c r="AB101" s="159"/>
      <c r="AC101" s="160"/>
      <c r="AD101" s="74"/>
      <c r="AE101" s="54"/>
      <c r="AF101" s="114"/>
      <c r="AG101" s="56"/>
      <c r="AJ101" s="115"/>
    </row>
    <row r="102" spans="1:36" ht="12.75">
      <c r="A102" s="161"/>
      <c r="B102" s="45"/>
      <c r="D102" s="46"/>
      <c r="E102" s="257"/>
      <c r="F102" s="258"/>
      <c r="G102" s="485"/>
      <c r="H102" s="260" t="s">
        <v>283</v>
      </c>
      <c r="I102" s="261">
        <v>27</v>
      </c>
      <c r="J102" s="261">
        <v>27</v>
      </c>
      <c r="K102" s="261">
        <v>24</v>
      </c>
      <c r="L102" s="261">
        <v>27</v>
      </c>
      <c r="M102" s="262">
        <v>26</v>
      </c>
      <c r="N102" s="263">
        <v>131</v>
      </c>
      <c r="O102" s="285" t="s">
        <v>273</v>
      </c>
      <c r="P102" s="44"/>
      <c r="Q102" s="44"/>
      <c r="R102" s="206"/>
      <c r="S102" s="54"/>
      <c r="T102" s="55"/>
      <c r="U102" s="56"/>
      <c r="V102" s="54"/>
      <c r="W102" s="55"/>
      <c r="X102" s="56"/>
      <c r="Y102" s="54"/>
      <c r="Z102" s="55"/>
      <c r="AA102" s="56"/>
      <c r="AB102" s="159"/>
      <c r="AC102" s="160"/>
      <c r="AD102" s="74"/>
      <c r="AE102" s="54"/>
      <c r="AF102" s="114"/>
      <c r="AG102" s="56"/>
      <c r="AJ102" s="115"/>
    </row>
    <row r="103" spans="1:36" ht="12.75">
      <c r="A103" s="161"/>
      <c r="B103" s="45"/>
      <c r="D103" s="46"/>
      <c r="E103" s="64"/>
      <c r="F103" s="251"/>
      <c r="G103" s="252"/>
      <c r="H103" s="253" t="s">
        <v>282</v>
      </c>
      <c r="I103" s="254">
        <v>18</v>
      </c>
      <c r="J103" s="254">
        <v>10</v>
      </c>
      <c r="K103" s="254">
        <v>9</v>
      </c>
      <c r="L103" s="254">
        <v>7</v>
      </c>
      <c r="M103" s="255">
        <v>11</v>
      </c>
      <c r="N103" s="256">
        <v>55</v>
      </c>
      <c r="O103" s="285"/>
      <c r="P103" s="44"/>
      <c r="Q103" s="44"/>
      <c r="R103" s="206"/>
      <c r="S103" s="54"/>
      <c r="T103" s="55"/>
      <c r="U103" s="56"/>
      <c r="V103" s="54"/>
      <c r="W103" s="55"/>
      <c r="X103" s="56"/>
      <c r="Y103" s="54"/>
      <c r="Z103" s="55"/>
      <c r="AA103" s="56"/>
      <c r="AB103" s="159"/>
      <c r="AC103" s="160"/>
      <c r="AD103" s="74"/>
      <c r="AE103" s="54"/>
      <c r="AF103" s="114"/>
      <c r="AG103" s="56"/>
      <c r="AJ103" s="115"/>
    </row>
    <row r="104" spans="1:36" ht="12.75">
      <c r="A104" s="161"/>
      <c r="B104" s="45"/>
      <c r="C104" s="44"/>
      <c r="D104" s="46"/>
      <c r="E104" s="79"/>
      <c r="F104" s="80"/>
      <c r="G104" s="81"/>
      <c r="H104" s="82" t="s">
        <v>191</v>
      </c>
      <c r="I104" s="83">
        <v>641</v>
      </c>
      <c r="J104" s="83">
        <v>565</v>
      </c>
      <c r="K104" s="83">
        <v>608</v>
      </c>
      <c r="L104" s="790">
        <v>793.0175</v>
      </c>
      <c r="M104" s="85">
        <v>648.78</v>
      </c>
      <c r="N104" s="203">
        <v>3255.7974999999997</v>
      </c>
      <c r="O104" s="138"/>
      <c r="P104" s="44"/>
      <c r="Q104" s="44"/>
      <c r="R104" s="206"/>
      <c r="S104" s="54"/>
      <c r="T104" s="55"/>
      <c r="U104" s="56"/>
      <c r="V104" s="54"/>
      <c r="W104" s="55"/>
      <c r="X104" s="56"/>
      <c r="Y104" s="54"/>
      <c r="Z104" s="55"/>
      <c r="AA104" s="56"/>
      <c r="AB104" s="159"/>
      <c r="AC104" s="160"/>
      <c r="AD104" s="74"/>
      <c r="AE104" s="54"/>
      <c r="AF104" s="114"/>
      <c r="AG104" s="56"/>
      <c r="AJ104" s="115"/>
    </row>
    <row r="105" spans="1:36" ht="12.75">
      <c r="A105" s="161"/>
      <c r="B105" s="45"/>
      <c r="C105" s="44"/>
      <c r="D105" s="46"/>
      <c r="E105" s="79"/>
      <c r="F105" s="80"/>
      <c r="G105" s="81"/>
      <c r="H105" s="82" t="s">
        <v>143</v>
      </c>
      <c r="I105" s="87">
        <v>0.20972222222222223</v>
      </c>
      <c r="J105" s="87">
        <v>0.2034722222222222</v>
      </c>
      <c r="K105" s="87">
        <v>0.19930555555555554</v>
      </c>
      <c r="L105" s="87">
        <v>0.19999999999999998</v>
      </c>
      <c r="M105" s="87">
        <v>0.2034722222222222</v>
      </c>
      <c r="N105" s="140">
        <v>0.2027777777777778</v>
      </c>
      <c r="P105" s="44"/>
      <c r="Q105" s="44"/>
      <c r="R105" s="206"/>
      <c r="S105" s="54"/>
      <c r="T105" s="55"/>
      <c r="U105" s="56"/>
      <c r="V105" s="54"/>
      <c r="W105" s="55"/>
      <c r="X105" s="56"/>
      <c r="Y105" s="54"/>
      <c r="Z105" s="55"/>
      <c r="AA105" s="56"/>
      <c r="AB105" s="159"/>
      <c r="AC105" s="160"/>
      <c r="AD105" s="74"/>
      <c r="AE105" s="54"/>
      <c r="AF105" s="114"/>
      <c r="AG105" s="56"/>
      <c r="AJ105" s="115"/>
    </row>
    <row r="106" spans="1:36" ht="12.75">
      <c r="A106" s="161"/>
      <c r="B106" s="45"/>
      <c r="C106" s="44"/>
      <c r="D106" s="46"/>
      <c r="E106" s="274"/>
      <c r="F106" s="275"/>
      <c r="G106" s="276"/>
      <c r="H106" s="277" t="s">
        <v>144</v>
      </c>
      <c r="I106" s="278">
        <v>0.37222222222222223</v>
      </c>
      <c r="J106" s="278">
        <v>0.3770833333333334</v>
      </c>
      <c r="K106" s="278">
        <v>0.35000000000000003</v>
      </c>
      <c r="L106" s="278">
        <v>0.3652777777777778</v>
      </c>
      <c r="M106" s="278">
        <v>0.3652777777777778</v>
      </c>
      <c r="N106" s="279">
        <v>0.3666666666666667</v>
      </c>
      <c r="P106" s="44"/>
      <c r="Q106" s="44"/>
      <c r="R106" s="206"/>
      <c r="S106" s="54"/>
      <c r="T106" s="55"/>
      <c r="U106" s="56"/>
      <c r="V106" s="54"/>
      <c r="W106" s="55"/>
      <c r="X106" s="56"/>
      <c r="Y106" s="54"/>
      <c r="Z106" s="55"/>
      <c r="AA106" s="56"/>
      <c r="AB106" s="159"/>
      <c r="AC106" s="160"/>
      <c r="AD106" s="74"/>
      <c r="AE106" s="54"/>
      <c r="AF106" s="114"/>
      <c r="AG106" s="56"/>
      <c r="AJ106" s="115"/>
    </row>
    <row r="107" spans="1:36" ht="12.75">
      <c r="A107" s="161"/>
      <c r="B107" s="45"/>
      <c r="C107" s="44"/>
      <c r="D107" s="46"/>
      <c r="E107" s="271"/>
      <c r="F107" s="272"/>
      <c r="G107" s="273"/>
      <c r="H107" s="253" t="s">
        <v>162</v>
      </c>
      <c r="I107" s="217">
        <v>0.2423611111111111</v>
      </c>
      <c r="J107" s="217">
        <v>0.22569444444444445</v>
      </c>
      <c r="K107" s="217">
        <v>0.2263888888888889</v>
      </c>
      <c r="L107" s="217">
        <v>0.20625000000000002</v>
      </c>
      <c r="M107" s="219">
        <v>0.20833333333333334</v>
      </c>
      <c r="N107" s="218">
        <v>0.22569444444444445</v>
      </c>
      <c r="P107" s="44"/>
      <c r="Q107" s="44"/>
      <c r="R107" s="206"/>
      <c r="S107" s="54"/>
      <c r="T107" s="55"/>
      <c r="U107" s="56"/>
      <c r="V107" s="54"/>
      <c r="W107" s="55"/>
      <c r="X107" s="56"/>
      <c r="Y107" s="54"/>
      <c r="Z107" s="55"/>
      <c r="AA107" s="56"/>
      <c r="AB107" s="159"/>
      <c r="AC107" s="160"/>
      <c r="AD107" s="74"/>
      <c r="AE107" s="54"/>
      <c r="AF107" s="114"/>
      <c r="AG107" s="56"/>
      <c r="AJ107" s="115"/>
    </row>
    <row r="108" spans="1:36" ht="12.75">
      <c r="A108" s="161"/>
      <c r="B108" s="45"/>
      <c r="C108" s="44"/>
      <c r="D108" s="46"/>
      <c r="E108" s="79"/>
      <c r="F108" s="80"/>
      <c r="G108" s="81"/>
      <c r="H108" s="82" t="s">
        <v>93</v>
      </c>
      <c r="I108" s="89"/>
      <c r="J108" s="89">
        <v>14</v>
      </c>
      <c r="K108" s="89">
        <v>13</v>
      </c>
      <c r="L108" s="458">
        <v>15</v>
      </c>
      <c r="M108" s="90">
        <v>12</v>
      </c>
      <c r="N108" s="146">
        <v>54</v>
      </c>
      <c r="P108" s="44"/>
      <c r="Q108" s="44"/>
      <c r="R108" s="206"/>
      <c r="S108" s="54"/>
      <c r="T108" s="55"/>
      <c r="U108" s="56"/>
      <c r="V108" s="54"/>
      <c r="W108" s="55"/>
      <c r="X108" s="56"/>
      <c r="Y108" s="54"/>
      <c r="Z108" s="55"/>
      <c r="AA108" s="56"/>
      <c r="AB108" s="159"/>
      <c r="AC108" s="160"/>
      <c r="AD108" s="74"/>
      <c r="AE108" s="54"/>
      <c r="AF108" s="114"/>
      <c r="AG108" s="56"/>
      <c r="AJ108" s="115"/>
    </row>
    <row r="109" spans="1:36" ht="12.75">
      <c r="A109" s="161"/>
      <c r="B109" s="45"/>
      <c r="C109" s="44"/>
      <c r="D109" s="46"/>
      <c r="E109" s="79"/>
      <c r="F109" s="80"/>
      <c r="G109" s="81"/>
      <c r="H109" s="82" t="s">
        <v>94</v>
      </c>
      <c r="I109" s="89">
        <v>0</v>
      </c>
      <c r="J109" s="89">
        <v>0</v>
      </c>
      <c r="K109" s="89">
        <v>0</v>
      </c>
      <c r="L109" s="89">
        <v>0</v>
      </c>
      <c r="M109" s="90"/>
      <c r="N109" s="146">
        <v>0</v>
      </c>
      <c r="P109" s="44"/>
      <c r="Q109" s="44"/>
      <c r="R109" s="206"/>
      <c r="S109" s="54"/>
      <c r="T109" s="55"/>
      <c r="U109" s="56"/>
      <c r="V109" s="54"/>
      <c r="W109" s="55"/>
      <c r="X109" s="56"/>
      <c r="Y109" s="54"/>
      <c r="Z109" s="55"/>
      <c r="AA109" s="56"/>
      <c r="AB109" s="159"/>
      <c r="AC109" s="160"/>
      <c r="AD109" s="74"/>
      <c r="AE109" s="54"/>
      <c r="AF109" s="114"/>
      <c r="AG109" s="56"/>
      <c r="AJ109" s="115"/>
    </row>
    <row r="110" spans="1:36" ht="13.5" thickBot="1">
      <c r="A110" s="161"/>
      <c r="B110" s="45"/>
      <c r="C110" s="44"/>
      <c r="D110" s="46"/>
      <c r="E110" s="190"/>
      <c r="F110" s="191"/>
      <c r="G110" s="192"/>
      <c r="H110" s="193" t="s">
        <v>95</v>
      </c>
      <c r="I110" s="194">
        <v>0</v>
      </c>
      <c r="J110" s="194">
        <v>0</v>
      </c>
      <c r="K110" s="194">
        <v>0</v>
      </c>
      <c r="L110" s="195">
        <v>0</v>
      </c>
      <c r="M110" s="196"/>
      <c r="N110" s="197">
        <v>0</v>
      </c>
      <c r="O110" s="142"/>
      <c r="P110" s="44"/>
      <c r="Q110" s="44"/>
      <c r="R110" s="206"/>
      <c r="S110" s="54"/>
      <c r="T110" s="55"/>
      <c r="U110" s="56"/>
      <c r="V110" s="54"/>
      <c r="W110" s="55"/>
      <c r="X110" s="56"/>
      <c r="Y110" s="54"/>
      <c r="Z110" s="55"/>
      <c r="AA110" s="56"/>
      <c r="AB110" s="159"/>
      <c r="AC110" s="160"/>
      <c r="AD110" s="74"/>
      <c r="AE110" s="54"/>
      <c r="AF110" s="114"/>
      <c r="AG110" s="56"/>
      <c r="AJ110" s="115"/>
    </row>
    <row r="111" spans="1:36" ht="13.5" thickBot="1">
      <c r="A111" s="161"/>
      <c r="B111" s="45"/>
      <c r="C111" s="44"/>
      <c r="D111" s="46"/>
      <c r="E111" s="92"/>
      <c r="F111" s="92"/>
      <c r="G111" s="93"/>
      <c r="H111" s="454"/>
      <c r="I111" s="101"/>
      <c r="J111" s="101"/>
      <c r="K111" s="101"/>
      <c r="L111" s="102"/>
      <c r="M111" s="101"/>
      <c r="N111" s="143"/>
      <c r="O111" s="142"/>
      <c r="P111" s="44"/>
      <c r="Q111" s="44"/>
      <c r="R111" s="206"/>
      <c r="S111" s="54"/>
      <c r="T111" s="55"/>
      <c r="U111" s="56"/>
      <c r="V111" s="54"/>
      <c r="W111" s="55"/>
      <c r="X111" s="56"/>
      <c r="Y111" s="54"/>
      <c r="Z111" s="55"/>
      <c r="AA111" s="56"/>
      <c r="AB111" s="159"/>
      <c r="AC111" s="160"/>
      <c r="AD111" s="74"/>
      <c r="AE111" s="54"/>
      <c r="AF111" s="114"/>
      <c r="AG111" s="56"/>
      <c r="AJ111" s="115"/>
    </row>
    <row r="112" spans="1:36" ht="13.5" thickBot="1">
      <c r="A112" s="161"/>
      <c r="B112" s="45"/>
      <c r="C112" s="148" t="s">
        <v>118</v>
      </c>
      <c r="D112" s="284"/>
      <c r="E112" s="205" t="s">
        <v>159</v>
      </c>
      <c r="F112" s="20"/>
      <c r="G112" s="20"/>
      <c r="H112" s="180" t="s">
        <v>161</v>
      </c>
      <c r="I112" s="51">
        <v>55</v>
      </c>
      <c r="J112" s="51">
        <v>57</v>
      </c>
      <c r="K112" s="52">
        <v>54</v>
      </c>
      <c r="L112" s="51">
        <v>70</v>
      </c>
      <c r="M112" s="53">
        <v>58</v>
      </c>
      <c r="N112" s="132">
        <v>236</v>
      </c>
      <c r="O112" s="133" t="s">
        <v>267</v>
      </c>
      <c r="P112" s="44"/>
      <c r="Q112" s="44"/>
      <c r="R112" s="206"/>
      <c r="S112" s="54"/>
      <c r="T112" s="55"/>
      <c r="U112" s="56"/>
      <c r="V112" s="54"/>
      <c r="W112" s="55"/>
      <c r="X112" s="56"/>
      <c r="Y112" s="54"/>
      <c r="Z112" s="55"/>
      <c r="AA112" s="56"/>
      <c r="AB112" s="159"/>
      <c r="AC112" s="160"/>
      <c r="AD112" s="74"/>
      <c r="AE112" s="54"/>
      <c r="AF112" s="114"/>
      <c r="AG112" s="56"/>
      <c r="AJ112" s="115"/>
    </row>
    <row r="113" spans="1:36" ht="12.75">
      <c r="A113" s="161"/>
      <c r="B113" s="45"/>
      <c r="D113" s="46"/>
      <c r="E113" s="58"/>
      <c r="F113" s="59"/>
      <c r="G113" s="60"/>
      <c r="H113" s="61" t="s">
        <v>265</v>
      </c>
      <c r="I113" s="62">
        <v>10</v>
      </c>
      <c r="J113" s="62">
        <v>13</v>
      </c>
      <c r="K113" s="62">
        <v>9</v>
      </c>
      <c r="L113" s="62">
        <v>16</v>
      </c>
      <c r="M113" s="63">
        <v>15</v>
      </c>
      <c r="N113" s="147">
        <v>48</v>
      </c>
      <c r="O113" s="285" t="s">
        <v>192</v>
      </c>
      <c r="P113" s="44"/>
      <c r="Q113" s="44"/>
      <c r="R113" s="206"/>
      <c r="S113" s="54"/>
      <c r="T113" s="55"/>
      <c r="U113" s="56"/>
      <c r="V113" s="54"/>
      <c r="W113" s="55"/>
      <c r="X113" s="56"/>
      <c r="Y113" s="54"/>
      <c r="Z113" s="55"/>
      <c r="AA113" s="56"/>
      <c r="AB113" s="159"/>
      <c r="AC113" s="160"/>
      <c r="AD113" s="74"/>
      <c r="AE113" s="54"/>
      <c r="AF113" s="114"/>
      <c r="AG113" s="56"/>
      <c r="AJ113" s="115"/>
    </row>
    <row r="114" spans="1:36" ht="12.75">
      <c r="A114" s="161"/>
      <c r="B114" s="45"/>
      <c r="D114" s="46"/>
      <c r="E114" s="257"/>
      <c r="F114" s="258"/>
      <c r="G114" s="259"/>
      <c r="H114" s="260" t="s">
        <v>266</v>
      </c>
      <c r="I114" s="261">
        <v>7</v>
      </c>
      <c r="J114" s="261">
        <v>10</v>
      </c>
      <c r="K114" s="261">
        <v>7</v>
      </c>
      <c r="L114" s="261">
        <v>10</v>
      </c>
      <c r="M114" s="262">
        <v>12</v>
      </c>
      <c r="N114" s="263">
        <v>34</v>
      </c>
      <c r="O114" s="136"/>
      <c r="P114" s="44"/>
      <c r="Q114" s="44"/>
      <c r="R114" s="206"/>
      <c r="S114" s="54"/>
      <c r="T114" s="55"/>
      <c r="U114" s="56"/>
      <c r="V114" s="54"/>
      <c r="W114" s="55"/>
      <c r="X114" s="56"/>
      <c r="Y114" s="54"/>
      <c r="Z114" s="55"/>
      <c r="AA114" s="56"/>
      <c r="AB114" s="159"/>
      <c r="AC114" s="160"/>
      <c r="AD114" s="74"/>
      <c r="AE114" s="54"/>
      <c r="AF114" s="114"/>
      <c r="AG114" s="56"/>
      <c r="AJ114" s="115"/>
    </row>
    <row r="115" spans="1:36" ht="12.75">
      <c r="A115" s="161"/>
      <c r="B115" s="45"/>
      <c r="D115" s="46"/>
      <c r="E115" s="64"/>
      <c r="F115" s="251"/>
      <c r="G115" s="252"/>
      <c r="H115" s="253" t="s">
        <v>190</v>
      </c>
      <c r="I115" s="254">
        <v>3</v>
      </c>
      <c r="J115" s="254">
        <v>4</v>
      </c>
      <c r="K115" s="254">
        <v>4</v>
      </c>
      <c r="L115" s="254">
        <v>4</v>
      </c>
      <c r="M115" s="255">
        <v>4</v>
      </c>
      <c r="N115" s="256">
        <v>15</v>
      </c>
      <c r="O115" s="136"/>
      <c r="P115" s="44"/>
      <c r="Q115" s="44"/>
      <c r="R115" s="206"/>
      <c r="S115" s="54"/>
      <c r="T115" s="55"/>
      <c r="U115" s="56"/>
      <c r="V115" s="54"/>
      <c r="W115" s="55"/>
      <c r="X115" s="56"/>
      <c r="Y115" s="54"/>
      <c r="Z115" s="55"/>
      <c r="AA115" s="56"/>
      <c r="AB115" s="159"/>
      <c r="AC115" s="160"/>
      <c r="AD115" s="74"/>
      <c r="AE115" s="54"/>
      <c r="AF115" s="114"/>
      <c r="AG115" s="56"/>
      <c r="AJ115" s="115"/>
    </row>
    <row r="116" spans="1:36" ht="12.75">
      <c r="A116" s="161"/>
      <c r="B116" s="45"/>
      <c r="C116" s="44"/>
      <c r="D116" s="46"/>
      <c r="E116" s="79"/>
      <c r="F116" s="80"/>
      <c r="G116" s="81"/>
      <c r="H116" s="82" t="s">
        <v>191</v>
      </c>
      <c r="I116" s="83">
        <v>491.255</v>
      </c>
      <c r="J116" s="83">
        <v>488.34</v>
      </c>
      <c r="K116" s="83">
        <v>473.34</v>
      </c>
      <c r="L116" s="84">
        <v>740.9200000000003</v>
      </c>
      <c r="M116" s="85">
        <f>420.585+60+8</f>
        <v>488.585</v>
      </c>
      <c r="N116" s="203">
        <v>2193.8550000000005</v>
      </c>
      <c r="O116" s="138"/>
      <c r="P116" s="44"/>
      <c r="Q116" s="44"/>
      <c r="R116" s="206"/>
      <c r="S116" s="54"/>
      <c r="T116" s="55"/>
      <c r="U116" s="56"/>
      <c r="V116" s="54"/>
      <c r="W116" s="55"/>
      <c r="X116" s="56"/>
      <c r="Y116" s="54"/>
      <c r="Z116" s="55"/>
      <c r="AA116" s="56"/>
      <c r="AB116" s="159"/>
      <c r="AC116" s="160"/>
      <c r="AD116" s="74"/>
      <c r="AE116" s="54"/>
      <c r="AF116" s="114"/>
      <c r="AG116" s="56"/>
      <c r="AJ116" s="115"/>
    </row>
    <row r="117" spans="1:36" ht="12.75">
      <c r="A117" s="161"/>
      <c r="B117" s="45"/>
      <c r="C117" s="44"/>
      <c r="D117" s="46"/>
      <c r="E117" s="79"/>
      <c r="F117" s="80"/>
      <c r="G117" s="81"/>
      <c r="H117" s="82" t="s">
        <v>143</v>
      </c>
      <c r="I117" s="87">
        <v>0.2034722222222222</v>
      </c>
      <c r="J117" s="87">
        <v>0.19791666666666666</v>
      </c>
      <c r="K117" s="87">
        <v>0.19722222222222222</v>
      </c>
      <c r="L117" s="87">
        <v>0.19444444444444445</v>
      </c>
      <c r="M117" s="87">
        <v>0.19652777777777777</v>
      </c>
      <c r="N117" s="140">
        <v>0.19791666666666666</v>
      </c>
      <c r="P117" s="44"/>
      <c r="Q117" s="44"/>
      <c r="R117" s="206"/>
      <c r="S117" s="54"/>
      <c r="T117" s="55"/>
      <c r="U117" s="56"/>
      <c r="V117" s="54"/>
      <c r="W117" s="55"/>
      <c r="X117" s="56"/>
      <c r="Y117" s="54"/>
      <c r="Z117" s="55"/>
      <c r="AA117" s="56"/>
      <c r="AB117" s="159"/>
      <c r="AC117" s="160"/>
      <c r="AD117" s="74"/>
      <c r="AE117" s="54"/>
      <c r="AF117" s="114"/>
      <c r="AG117" s="56"/>
      <c r="AJ117" s="115"/>
    </row>
    <row r="118" spans="1:36" ht="12.75">
      <c r="A118" s="161"/>
      <c r="B118" s="45"/>
      <c r="C118" s="44"/>
      <c r="D118" s="46"/>
      <c r="E118" s="274"/>
      <c r="F118" s="275"/>
      <c r="G118" s="276"/>
      <c r="H118" s="277" t="s">
        <v>144</v>
      </c>
      <c r="I118" s="278">
        <v>0.3847222222222222</v>
      </c>
      <c r="J118" s="278">
        <v>0.3625</v>
      </c>
      <c r="K118" s="278">
        <v>0.3541666666666667</v>
      </c>
      <c r="L118" s="278">
        <v>0.3625</v>
      </c>
      <c r="M118" s="278">
        <v>0.3645833333333333</v>
      </c>
      <c r="N118" s="279">
        <v>0.3652777777777778</v>
      </c>
      <c r="P118" s="44"/>
      <c r="Q118" s="44"/>
      <c r="R118" s="206"/>
      <c r="S118" s="54"/>
      <c r="T118" s="55"/>
      <c r="U118" s="56"/>
      <c r="V118" s="54"/>
      <c r="W118" s="55"/>
      <c r="X118" s="56"/>
      <c r="Y118" s="54"/>
      <c r="Z118" s="55"/>
      <c r="AA118" s="56"/>
      <c r="AB118" s="159"/>
      <c r="AC118" s="160"/>
      <c r="AD118" s="74"/>
      <c r="AE118" s="54"/>
      <c r="AF118" s="114"/>
      <c r="AG118" s="56"/>
      <c r="AJ118" s="115"/>
    </row>
    <row r="119" spans="1:36" ht="12.75">
      <c r="A119" s="161"/>
      <c r="B119" s="45"/>
      <c r="C119" s="44"/>
      <c r="D119" s="46"/>
      <c r="E119" s="271"/>
      <c r="F119" s="272"/>
      <c r="G119" s="273"/>
      <c r="H119" s="253" t="s">
        <v>162</v>
      </c>
      <c r="I119" s="217">
        <v>0.2125</v>
      </c>
      <c r="J119" s="217">
        <v>0.28055555555555556</v>
      </c>
      <c r="K119" s="217">
        <v>0.24375</v>
      </c>
      <c r="L119" s="217">
        <v>0.22916666666666666</v>
      </c>
      <c r="M119" s="219">
        <v>0.1951388888888889</v>
      </c>
      <c r="N119" s="218">
        <v>0.24375</v>
      </c>
      <c r="P119" s="44"/>
      <c r="Q119" s="44"/>
      <c r="R119" s="206"/>
      <c r="S119" s="54"/>
      <c r="T119" s="55"/>
      <c r="U119" s="56"/>
      <c r="V119" s="54"/>
      <c r="W119" s="55"/>
      <c r="X119" s="56"/>
      <c r="Y119" s="54"/>
      <c r="Z119" s="55"/>
      <c r="AA119" s="56"/>
      <c r="AB119" s="159"/>
      <c r="AC119" s="160"/>
      <c r="AD119" s="74"/>
      <c r="AE119" s="54"/>
      <c r="AF119" s="114"/>
      <c r="AG119" s="56"/>
      <c r="AJ119" s="115"/>
    </row>
    <row r="120" spans="1:36" ht="12.75">
      <c r="A120" s="161"/>
      <c r="B120" s="45"/>
      <c r="C120" s="44"/>
      <c r="D120" s="46"/>
      <c r="E120" s="79"/>
      <c r="F120" s="80"/>
      <c r="G120" s="81"/>
      <c r="H120" s="82" t="s">
        <v>93</v>
      </c>
      <c r="I120" s="89"/>
      <c r="J120" s="89">
        <v>9</v>
      </c>
      <c r="K120" s="89">
        <v>3</v>
      </c>
      <c r="L120" s="89">
        <v>10</v>
      </c>
      <c r="M120" s="90">
        <v>3</v>
      </c>
      <c r="N120" s="146">
        <v>22</v>
      </c>
      <c r="P120" s="44"/>
      <c r="Q120" s="44"/>
      <c r="R120" s="206"/>
      <c r="S120" s="54"/>
      <c r="T120" s="55"/>
      <c r="U120" s="56"/>
      <c r="V120" s="54"/>
      <c r="W120" s="55"/>
      <c r="X120" s="56"/>
      <c r="Y120" s="54"/>
      <c r="Z120" s="55"/>
      <c r="AA120" s="56"/>
      <c r="AB120" s="159"/>
      <c r="AC120" s="160"/>
      <c r="AD120" s="74"/>
      <c r="AE120" s="54"/>
      <c r="AF120" s="114"/>
      <c r="AG120" s="56"/>
      <c r="AJ120" s="115"/>
    </row>
    <row r="121" spans="1:36" ht="12.75">
      <c r="A121" s="161"/>
      <c r="B121" s="45"/>
      <c r="C121" s="44"/>
      <c r="D121" s="46"/>
      <c r="E121" s="79"/>
      <c r="F121" s="80"/>
      <c r="G121" s="81"/>
      <c r="H121" s="82" t="s">
        <v>94</v>
      </c>
      <c r="I121" s="89">
        <v>0</v>
      </c>
      <c r="J121" s="89">
        <v>0</v>
      </c>
      <c r="K121" s="89">
        <v>0</v>
      </c>
      <c r="L121" s="89">
        <v>0</v>
      </c>
      <c r="M121" s="90">
        <v>0</v>
      </c>
      <c r="N121" s="146">
        <v>0</v>
      </c>
      <c r="P121" s="44"/>
      <c r="Q121" s="44"/>
      <c r="R121" s="206"/>
      <c r="S121" s="54"/>
      <c r="T121" s="55"/>
      <c r="U121" s="56"/>
      <c r="V121" s="54"/>
      <c r="W121" s="55"/>
      <c r="X121" s="56"/>
      <c r="Y121" s="54"/>
      <c r="Z121" s="55"/>
      <c r="AA121" s="56"/>
      <c r="AB121" s="159"/>
      <c r="AC121" s="160"/>
      <c r="AD121" s="74"/>
      <c r="AE121" s="54"/>
      <c r="AF121" s="114"/>
      <c r="AG121" s="56"/>
      <c r="AJ121" s="115"/>
    </row>
    <row r="122" spans="1:36" ht="13.5" thickBot="1">
      <c r="A122" s="161"/>
      <c r="B122" s="45"/>
      <c r="C122" s="44"/>
      <c r="D122" s="46"/>
      <c r="E122" s="190"/>
      <c r="F122" s="191"/>
      <c r="G122" s="192"/>
      <c r="H122" s="193" t="s">
        <v>95</v>
      </c>
      <c r="I122" s="194">
        <v>0</v>
      </c>
      <c r="J122" s="194">
        <v>0</v>
      </c>
      <c r="K122" s="194">
        <v>0</v>
      </c>
      <c r="L122" s="195">
        <v>0</v>
      </c>
      <c r="M122" s="196">
        <v>0</v>
      </c>
      <c r="N122" s="197">
        <v>0</v>
      </c>
      <c r="O122" s="142"/>
      <c r="P122" s="44"/>
      <c r="Q122" s="44"/>
      <c r="R122" s="206"/>
      <c r="S122" s="54"/>
      <c r="T122" s="55"/>
      <c r="U122" s="56"/>
      <c r="V122" s="54"/>
      <c r="W122" s="55"/>
      <c r="X122" s="56"/>
      <c r="Y122" s="54"/>
      <c r="Z122" s="55"/>
      <c r="AA122" s="56"/>
      <c r="AB122" s="159"/>
      <c r="AC122" s="160"/>
      <c r="AD122" s="74"/>
      <c r="AE122" s="54"/>
      <c r="AF122" s="114"/>
      <c r="AG122" s="56"/>
      <c r="AJ122" s="115"/>
    </row>
    <row r="123" spans="1:36" ht="13.5" thickBot="1">
      <c r="A123" s="161"/>
      <c r="B123" s="45"/>
      <c r="C123" s="44"/>
      <c r="D123" s="46"/>
      <c r="E123" s="98"/>
      <c r="F123" s="98"/>
      <c r="G123" s="99"/>
      <c r="H123" s="100"/>
      <c r="I123" s="101"/>
      <c r="J123" s="101"/>
      <c r="K123" s="101"/>
      <c r="L123" s="102"/>
      <c r="M123" s="101"/>
      <c r="N123" s="143"/>
      <c r="O123" s="142"/>
      <c r="P123" s="44"/>
      <c r="Q123" s="44"/>
      <c r="R123" s="206"/>
      <c r="S123" s="54"/>
      <c r="T123" s="55"/>
      <c r="U123" s="56"/>
      <c r="V123" s="54"/>
      <c r="W123" s="55"/>
      <c r="X123" s="56"/>
      <c r="Y123" s="54"/>
      <c r="Z123" s="55"/>
      <c r="AA123" s="56"/>
      <c r="AB123" s="159"/>
      <c r="AC123" s="160"/>
      <c r="AD123" s="74"/>
      <c r="AE123" s="54"/>
      <c r="AF123" s="114"/>
      <c r="AG123" s="56"/>
      <c r="AJ123" s="115"/>
    </row>
    <row r="124" spans="1:36" ht="13.5" thickBot="1">
      <c r="A124" s="161"/>
      <c r="B124" s="45"/>
      <c r="C124" s="44"/>
      <c r="D124" s="21"/>
      <c r="E124" s="204" t="s">
        <v>146</v>
      </c>
      <c r="F124" s="48"/>
      <c r="G124" s="48"/>
      <c r="H124" s="49" t="s">
        <v>142</v>
      </c>
      <c r="I124" s="51">
        <v>39</v>
      </c>
      <c r="J124" s="51">
        <v>43</v>
      </c>
      <c r="K124" s="52">
        <v>36</v>
      </c>
      <c r="L124" s="51">
        <v>48</v>
      </c>
      <c r="M124" s="53">
        <v>44</v>
      </c>
      <c r="N124" s="132">
        <v>210</v>
      </c>
      <c r="O124" s="133" t="s">
        <v>157</v>
      </c>
      <c r="P124" s="44"/>
      <c r="Q124" s="44"/>
      <c r="R124" s="206"/>
      <c r="S124" s="54"/>
      <c r="T124" s="55"/>
      <c r="U124" s="56"/>
      <c r="V124" s="54"/>
      <c r="W124" s="55"/>
      <c r="X124" s="56"/>
      <c r="Y124" s="54"/>
      <c r="Z124" s="55"/>
      <c r="AA124" s="56"/>
      <c r="AB124" s="159"/>
      <c r="AC124" s="160"/>
      <c r="AD124" s="74"/>
      <c r="AE124" s="54"/>
      <c r="AF124" s="114"/>
      <c r="AG124" s="56"/>
      <c r="AJ124" s="115"/>
    </row>
    <row r="125" spans="1:36" ht="13.5" thickBot="1">
      <c r="A125" s="161"/>
      <c r="B125" s="45"/>
      <c r="C125" s="148" t="s">
        <v>118</v>
      </c>
      <c r="D125" s="150"/>
      <c r="E125" s="58"/>
      <c r="F125" s="59"/>
      <c r="G125" s="60"/>
      <c r="H125" s="61" t="s">
        <v>158</v>
      </c>
      <c r="I125" s="62">
        <v>3</v>
      </c>
      <c r="J125" s="62">
        <v>7</v>
      </c>
      <c r="K125" s="62">
        <v>5</v>
      </c>
      <c r="L125" s="62">
        <v>8</v>
      </c>
      <c r="M125" s="63">
        <v>7</v>
      </c>
      <c r="N125" s="147">
        <v>30</v>
      </c>
      <c r="O125" s="15"/>
      <c r="P125" s="44"/>
      <c r="Q125" s="44"/>
      <c r="R125" s="206"/>
      <c r="S125" s="54"/>
      <c r="T125" s="55"/>
      <c r="U125" s="56"/>
      <c r="V125" s="54"/>
      <c r="W125" s="55"/>
      <c r="X125" s="56"/>
      <c r="Y125" s="54"/>
      <c r="Z125" s="55"/>
      <c r="AA125" s="56"/>
      <c r="AB125" s="159"/>
      <c r="AC125" s="160"/>
      <c r="AD125" s="74"/>
      <c r="AE125" s="54"/>
      <c r="AF125" s="114"/>
      <c r="AG125" s="56"/>
      <c r="AJ125" s="115"/>
    </row>
    <row r="126" spans="1:36" ht="12.75">
      <c r="A126" s="161"/>
      <c r="B126" s="45"/>
      <c r="D126" s="46"/>
      <c r="E126" s="64"/>
      <c r="F126" s="65"/>
      <c r="G126" s="66"/>
      <c r="H126" s="67" t="s">
        <v>147</v>
      </c>
      <c r="I126" s="68">
        <v>3</v>
      </c>
      <c r="J126" s="68">
        <v>4</v>
      </c>
      <c r="K126" s="68">
        <v>4</v>
      </c>
      <c r="L126" s="68">
        <v>3</v>
      </c>
      <c r="M126" s="69">
        <v>3</v>
      </c>
      <c r="N126" s="135">
        <v>17</v>
      </c>
      <c r="O126" s="136"/>
      <c r="P126" s="44"/>
      <c r="Q126" s="44"/>
      <c r="R126" s="206"/>
      <c r="S126" s="54"/>
      <c r="T126" s="55"/>
      <c r="U126" s="56"/>
      <c r="V126" s="54"/>
      <c r="W126" s="55"/>
      <c r="X126" s="56"/>
      <c r="Y126" s="54"/>
      <c r="Z126" s="55"/>
      <c r="AA126" s="56"/>
      <c r="AB126" s="159"/>
      <c r="AC126" s="160"/>
      <c r="AD126" s="74"/>
      <c r="AE126" s="54"/>
      <c r="AF126" s="114"/>
      <c r="AG126" s="56"/>
      <c r="AJ126" s="115"/>
    </row>
    <row r="127" spans="1:36" ht="12.75">
      <c r="A127" s="161"/>
      <c r="B127" s="45"/>
      <c r="D127" s="46"/>
      <c r="E127" s="79"/>
      <c r="F127" s="80"/>
      <c r="G127" s="81"/>
      <c r="H127" s="82" t="s">
        <v>91</v>
      </c>
      <c r="I127" s="83">
        <v>375</v>
      </c>
      <c r="J127" s="83">
        <v>394</v>
      </c>
      <c r="K127" s="83">
        <v>332</v>
      </c>
      <c r="L127" s="84">
        <v>549.068</v>
      </c>
      <c r="M127" s="85">
        <v>419.0725</v>
      </c>
      <c r="N127" s="203">
        <v>2069.1405</v>
      </c>
      <c r="O127" s="138"/>
      <c r="P127" s="44"/>
      <c r="Q127" s="44"/>
      <c r="R127" s="206"/>
      <c r="S127" s="54"/>
      <c r="T127" s="55"/>
      <c r="U127" s="56"/>
      <c r="V127" s="54"/>
      <c r="W127" s="55"/>
      <c r="X127" s="56"/>
      <c r="Y127" s="54"/>
      <c r="Z127" s="55"/>
      <c r="AA127" s="56"/>
      <c r="AB127" s="159"/>
      <c r="AC127" s="160"/>
      <c r="AD127" s="74"/>
      <c r="AE127" s="54"/>
      <c r="AF127" s="114"/>
      <c r="AG127" s="56"/>
      <c r="AJ127" s="115"/>
    </row>
    <row r="128" spans="1:36" ht="12.75">
      <c r="A128" s="161"/>
      <c r="B128" s="45"/>
      <c r="C128" s="44"/>
      <c r="D128" s="46"/>
      <c r="E128" s="79"/>
      <c r="F128" s="80"/>
      <c r="G128" s="81"/>
      <c r="H128" s="82" t="s">
        <v>143</v>
      </c>
      <c r="I128" s="87">
        <v>0.19722222222222222</v>
      </c>
      <c r="J128" s="87">
        <v>0.19930555555555554</v>
      </c>
      <c r="K128" s="87">
        <v>0.19305555555555554</v>
      </c>
      <c r="L128" s="87">
        <v>0.19999999999999998</v>
      </c>
      <c r="M128" s="87">
        <v>0.19722222222222222</v>
      </c>
      <c r="N128" s="140">
        <v>0.19791666666666666</v>
      </c>
      <c r="P128" s="44"/>
      <c r="Q128" s="44"/>
      <c r="R128" s="206"/>
      <c r="S128" s="54"/>
      <c r="T128" s="55"/>
      <c r="U128" s="56"/>
      <c r="V128" s="54"/>
      <c r="W128" s="55"/>
      <c r="X128" s="56"/>
      <c r="Y128" s="54"/>
      <c r="Z128" s="55"/>
      <c r="AA128" s="56"/>
      <c r="AB128" s="159"/>
      <c r="AC128" s="160"/>
      <c r="AD128" s="74"/>
      <c r="AE128" s="54"/>
      <c r="AF128" s="114"/>
      <c r="AG128" s="56"/>
      <c r="AJ128" s="115"/>
    </row>
    <row r="129" spans="1:36" ht="12.75">
      <c r="A129" s="161"/>
      <c r="B129" s="45"/>
      <c r="C129" s="44"/>
      <c r="D129" s="46"/>
      <c r="E129" s="79"/>
      <c r="F129" s="80"/>
      <c r="G129" s="81"/>
      <c r="H129" s="82" t="s">
        <v>144</v>
      </c>
      <c r="I129" s="87">
        <v>0.325</v>
      </c>
      <c r="J129" s="87">
        <v>0.3284722222222222</v>
      </c>
      <c r="K129" s="87">
        <v>0.3340277777777778</v>
      </c>
      <c r="L129" s="87">
        <v>0.31666666666666665</v>
      </c>
      <c r="M129" s="87">
        <v>0.3430555555555555</v>
      </c>
      <c r="N129" s="140">
        <v>0.32916666666666666</v>
      </c>
      <c r="P129" s="44"/>
      <c r="Q129" s="44"/>
      <c r="R129" s="206"/>
      <c r="S129" s="54"/>
      <c r="T129" s="55"/>
      <c r="U129" s="56"/>
      <c r="V129" s="54"/>
      <c r="W129" s="55"/>
      <c r="X129" s="56"/>
      <c r="Y129" s="54"/>
      <c r="Z129" s="55"/>
      <c r="AA129" s="56"/>
      <c r="AB129" s="159"/>
      <c r="AC129" s="160"/>
      <c r="AD129" s="74"/>
      <c r="AE129" s="54"/>
      <c r="AF129" s="114"/>
      <c r="AG129" s="56"/>
      <c r="AJ129" s="115"/>
    </row>
    <row r="130" spans="1:36" ht="12.75">
      <c r="A130" s="161"/>
      <c r="B130" s="45"/>
      <c r="C130" s="44"/>
      <c r="D130" s="46"/>
      <c r="E130" s="79"/>
      <c r="F130" s="80"/>
      <c r="G130" s="81"/>
      <c r="H130" s="82" t="s">
        <v>93</v>
      </c>
      <c r="I130" s="89"/>
      <c r="J130" s="89">
        <v>13</v>
      </c>
      <c r="K130" s="89">
        <v>2</v>
      </c>
      <c r="L130" s="89">
        <v>11</v>
      </c>
      <c r="M130" s="90">
        <v>5</v>
      </c>
      <c r="N130" s="146">
        <v>31</v>
      </c>
      <c r="P130" s="44"/>
      <c r="Q130" s="44"/>
      <c r="R130" s="206"/>
      <c r="S130" s="54"/>
      <c r="T130" s="55"/>
      <c r="U130" s="56"/>
      <c r="V130" s="54"/>
      <c r="W130" s="55"/>
      <c r="X130" s="56"/>
      <c r="Y130" s="54"/>
      <c r="Z130" s="55"/>
      <c r="AA130" s="56"/>
      <c r="AB130" s="159"/>
      <c r="AC130" s="160"/>
      <c r="AD130" s="74"/>
      <c r="AE130" s="54"/>
      <c r="AF130" s="114"/>
      <c r="AG130" s="56"/>
      <c r="AJ130" s="115"/>
    </row>
    <row r="131" spans="1:36" ht="12.75">
      <c r="A131" s="161"/>
      <c r="B131" s="45"/>
      <c r="C131" s="44"/>
      <c r="D131" s="46"/>
      <c r="E131" s="79"/>
      <c r="F131" s="80"/>
      <c r="G131" s="81"/>
      <c r="H131" s="82" t="s">
        <v>94</v>
      </c>
      <c r="I131" s="89"/>
      <c r="J131" s="89"/>
      <c r="K131" s="89"/>
      <c r="L131" s="89"/>
      <c r="M131" s="90">
        <v>1</v>
      </c>
      <c r="N131" s="146">
        <v>1</v>
      </c>
      <c r="P131" s="44"/>
      <c r="Q131" s="44"/>
      <c r="R131" s="206"/>
      <c r="S131" s="54"/>
      <c r="T131" s="55"/>
      <c r="U131" s="56"/>
      <c r="V131" s="54"/>
      <c r="W131" s="55"/>
      <c r="X131" s="56"/>
      <c r="Y131" s="54"/>
      <c r="Z131" s="55"/>
      <c r="AA131" s="56"/>
      <c r="AB131" s="159"/>
      <c r="AC131" s="160"/>
      <c r="AD131" s="74"/>
      <c r="AE131" s="54"/>
      <c r="AF131" s="114"/>
      <c r="AG131" s="56"/>
      <c r="AJ131" s="115"/>
    </row>
    <row r="132" spans="1:36" ht="13.5" thickBot="1">
      <c r="A132" s="161"/>
      <c r="B132" s="45"/>
      <c r="C132" s="44"/>
      <c r="D132" s="46"/>
      <c r="E132" s="190"/>
      <c r="F132" s="191"/>
      <c r="G132" s="192"/>
      <c r="H132" s="193" t="s">
        <v>95</v>
      </c>
      <c r="I132" s="194"/>
      <c r="J132" s="194"/>
      <c r="K132" s="194"/>
      <c r="L132" s="195"/>
      <c r="M132" s="196"/>
      <c r="N132" s="197">
        <v>0</v>
      </c>
      <c r="O132" s="142"/>
      <c r="P132" s="44"/>
      <c r="Q132" s="44"/>
      <c r="R132" s="206"/>
      <c r="S132" s="54"/>
      <c r="T132" s="55"/>
      <c r="U132" s="56"/>
      <c r="V132" s="54"/>
      <c r="W132" s="55"/>
      <c r="X132" s="56"/>
      <c r="Y132" s="54"/>
      <c r="Z132" s="55"/>
      <c r="AA132" s="56"/>
      <c r="AB132" s="159"/>
      <c r="AC132" s="160"/>
      <c r="AD132" s="74"/>
      <c r="AE132" s="54"/>
      <c r="AF132" s="114"/>
      <c r="AG132" s="56"/>
      <c r="AJ132" s="115"/>
    </row>
    <row r="133" spans="1:36" ht="13.5" thickBot="1">
      <c r="A133" s="161"/>
      <c r="B133" s="45"/>
      <c r="C133" s="44"/>
      <c r="D133" s="46"/>
      <c r="E133" s="186"/>
      <c r="F133" s="186"/>
      <c r="G133" s="187"/>
      <c r="H133" s="188"/>
      <c r="I133" s="128"/>
      <c r="J133" s="189"/>
      <c r="K133" s="128"/>
      <c r="L133" s="128"/>
      <c r="M133" s="128"/>
      <c r="N133" s="128"/>
      <c r="O133" s="44"/>
      <c r="P133" s="44"/>
      <c r="Q133" s="44"/>
      <c r="R133" s="206"/>
      <c r="S133" s="54"/>
      <c r="T133" s="55"/>
      <c r="U133" s="56"/>
      <c r="V133" s="54"/>
      <c r="W133" s="55"/>
      <c r="X133" s="56"/>
      <c r="Y133" s="54"/>
      <c r="Z133" s="55"/>
      <c r="AA133" s="56"/>
      <c r="AB133" s="159"/>
      <c r="AC133" s="160"/>
      <c r="AD133" s="74"/>
      <c r="AE133" s="54"/>
      <c r="AF133" s="114"/>
      <c r="AG133" s="56"/>
      <c r="AJ133" s="115"/>
    </row>
    <row r="134" spans="1:36" ht="13.5" thickBot="1">
      <c r="A134" s="57"/>
      <c r="B134" s="45"/>
      <c r="C134" s="44"/>
      <c r="D134" s="46"/>
      <c r="E134" s="205" t="s">
        <v>145</v>
      </c>
      <c r="F134" s="20"/>
      <c r="G134" s="20"/>
      <c r="H134" s="180" t="s">
        <v>117</v>
      </c>
      <c r="I134" s="181">
        <v>27</v>
      </c>
      <c r="J134" s="181">
        <v>28</v>
      </c>
      <c r="K134" s="182">
        <v>31</v>
      </c>
      <c r="L134" s="183">
        <v>22</v>
      </c>
      <c r="M134" s="184">
        <v>23</v>
      </c>
      <c r="N134" s="185">
        <f>SUM(I134:M134)</f>
        <v>131</v>
      </c>
      <c r="O134" s="133" t="s">
        <v>122</v>
      </c>
      <c r="P134" s="15"/>
      <c r="Q134" s="45"/>
      <c r="R134" s="207"/>
      <c r="S134" s="54"/>
      <c r="T134" s="55"/>
      <c r="U134" s="56"/>
      <c r="V134" s="54"/>
      <c r="W134" s="55"/>
      <c r="X134" s="56"/>
      <c r="Y134" s="54"/>
      <c r="Z134" s="55"/>
      <c r="AA134" s="56"/>
      <c r="AB134" s="159"/>
      <c r="AC134" s="160"/>
      <c r="AD134" s="74"/>
      <c r="AE134" s="54"/>
      <c r="AF134" s="114"/>
      <c r="AG134" s="56"/>
      <c r="AJ134" s="115"/>
    </row>
    <row r="135" spans="1:33" ht="13.5" thickBot="1">
      <c r="A135" s="57"/>
      <c r="B135" s="45"/>
      <c r="C135" s="148" t="s">
        <v>118</v>
      </c>
      <c r="D135" s="150"/>
      <c r="E135" s="58"/>
      <c r="F135" s="59"/>
      <c r="G135" s="60"/>
      <c r="H135" s="61" t="s">
        <v>120</v>
      </c>
      <c r="I135" s="62">
        <v>5</v>
      </c>
      <c r="J135" s="62">
        <v>5</v>
      </c>
      <c r="K135" s="62">
        <v>3</v>
      </c>
      <c r="L135" s="62">
        <v>3</v>
      </c>
      <c r="M135" s="63">
        <v>3</v>
      </c>
      <c r="N135" s="147">
        <f>SUM(I135:M135)</f>
        <v>19</v>
      </c>
      <c r="O135" s="15"/>
      <c r="P135" s="15"/>
      <c r="Q135" s="45"/>
      <c r="R135" s="207"/>
      <c r="S135" s="54"/>
      <c r="T135" s="55"/>
      <c r="U135" s="56"/>
      <c r="V135" s="54"/>
      <c r="W135" s="55"/>
      <c r="X135" s="56"/>
      <c r="Y135" s="54"/>
      <c r="Z135" s="55"/>
      <c r="AA135" s="56"/>
      <c r="AB135" s="159"/>
      <c r="AC135" s="160"/>
      <c r="AD135" s="74"/>
      <c r="AE135" s="54"/>
      <c r="AF135" s="114"/>
      <c r="AG135" s="56"/>
    </row>
    <row r="136" spans="4:33" ht="12.75">
      <c r="D136" s="46"/>
      <c r="E136" s="64"/>
      <c r="F136" s="65"/>
      <c r="G136" s="66"/>
      <c r="H136" s="67" t="s">
        <v>90</v>
      </c>
      <c r="I136" s="68"/>
      <c r="J136" s="68"/>
      <c r="K136" s="68"/>
      <c r="L136" s="68"/>
      <c r="M136" s="69"/>
      <c r="N136" s="135">
        <v>0</v>
      </c>
      <c r="O136" s="136"/>
      <c r="P136" s="15"/>
      <c r="Q136" s="44"/>
      <c r="S136" s="70"/>
      <c r="U136" s="71"/>
      <c r="V136" s="72"/>
      <c r="W136" s="73"/>
      <c r="X136" s="74"/>
      <c r="Y136" s="75"/>
      <c r="Z136" s="73"/>
      <c r="AA136" s="76"/>
      <c r="AB136" s="75"/>
      <c r="AC136" s="77"/>
      <c r="AD136" s="78"/>
      <c r="AE136" s="116"/>
      <c r="AF136" s="117"/>
      <c r="AG136" s="118"/>
    </row>
    <row r="137" spans="4:33" ht="12.75">
      <c r="D137" s="46"/>
      <c r="E137" s="79"/>
      <c r="F137" s="80"/>
      <c r="G137" s="81"/>
      <c r="H137" s="82" t="s">
        <v>91</v>
      </c>
      <c r="I137" s="83">
        <v>270</v>
      </c>
      <c r="J137" s="83">
        <v>280</v>
      </c>
      <c r="K137" s="83">
        <v>310</v>
      </c>
      <c r="L137" s="84">
        <v>266.095</v>
      </c>
      <c r="M137" s="85">
        <v>243.17</v>
      </c>
      <c r="N137" s="203">
        <f>SUM(I137:M137)</f>
        <v>1369.265</v>
      </c>
      <c r="O137" s="138"/>
      <c r="P137" s="15"/>
      <c r="Q137" s="139"/>
      <c r="S137" s="86"/>
      <c r="U137" s="74"/>
      <c r="V137" s="72"/>
      <c r="W137" s="73"/>
      <c r="X137" s="74"/>
      <c r="Y137" s="75"/>
      <c r="Z137" s="73"/>
      <c r="AA137" s="76"/>
      <c r="AB137" s="75"/>
      <c r="AC137" s="77"/>
      <c r="AD137" s="78"/>
      <c r="AE137" s="116"/>
      <c r="AF137" s="117"/>
      <c r="AG137" s="118"/>
    </row>
    <row r="138" spans="1:33" ht="12.75">
      <c r="A138" s="57"/>
      <c r="B138" s="45"/>
      <c r="C138" s="44"/>
      <c r="D138" s="46"/>
      <c r="E138" s="79"/>
      <c r="F138" s="80"/>
      <c r="G138" s="81"/>
      <c r="H138" s="82" t="s">
        <v>92</v>
      </c>
      <c r="I138" s="87">
        <v>0.2076388888888889</v>
      </c>
      <c r="J138" s="87">
        <v>0.20138888888888887</v>
      </c>
      <c r="K138" s="87">
        <v>0.19791666666666666</v>
      </c>
      <c r="L138" s="87">
        <v>0.2027777777777778</v>
      </c>
      <c r="M138" s="87">
        <v>0.2041666666666667</v>
      </c>
      <c r="N138" s="140">
        <v>0.2020833333333333</v>
      </c>
      <c r="P138" s="15"/>
      <c r="Q138" s="45"/>
      <c r="R138" s="208"/>
      <c r="S138" s="75"/>
      <c r="T138" s="73"/>
      <c r="U138" s="74"/>
      <c r="V138" s="75"/>
      <c r="W138" s="73"/>
      <c r="X138" s="74"/>
      <c r="Y138" s="75"/>
      <c r="Z138" s="73"/>
      <c r="AA138" s="76"/>
      <c r="AB138" s="75"/>
      <c r="AC138" s="77"/>
      <c r="AD138" s="78"/>
      <c r="AE138" s="116"/>
      <c r="AF138" s="117"/>
      <c r="AG138" s="118"/>
    </row>
    <row r="139" spans="1:33" ht="12.75">
      <c r="A139" s="57"/>
      <c r="B139" s="45"/>
      <c r="C139" s="44"/>
      <c r="D139" s="46"/>
      <c r="E139" s="79"/>
      <c r="F139" s="80"/>
      <c r="G139" s="81"/>
      <c r="H139" s="82" t="s">
        <v>93</v>
      </c>
      <c r="I139" s="89"/>
      <c r="J139" s="89">
        <v>6</v>
      </c>
      <c r="K139" s="89">
        <v>7</v>
      </c>
      <c r="L139" s="89">
        <v>1</v>
      </c>
      <c r="M139" s="90">
        <v>2</v>
      </c>
      <c r="N139" s="146">
        <f>SUM(I139:M139)</f>
        <v>16</v>
      </c>
      <c r="P139" s="15"/>
      <c r="Q139" s="45"/>
      <c r="R139" s="208"/>
      <c r="S139" s="75"/>
      <c r="T139" s="73"/>
      <c r="U139" s="74"/>
      <c r="V139" s="75"/>
      <c r="W139" s="73"/>
      <c r="X139" s="74"/>
      <c r="Y139" s="75"/>
      <c r="Z139" s="73"/>
      <c r="AA139" s="76"/>
      <c r="AB139" s="75"/>
      <c r="AC139" s="77"/>
      <c r="AD139" s="78"/>
      <c r="AE139" s="116"/>
      <c r="AF139" s="117"/>
      <c r="AG139" s="118"/>
    </row>
    <row r="140" spans="1:33" ht="12.75">
      <c r="A140" s="57"/>
      <c r="B140" s="45"/>
      <c r="C140" s="44"/>
      <c r="D140" s="46"/>
      <c r="E140" s="79"/>
      <c r="F140" s="80"/>
      <c r="G140" s="81"/>
      <c r="H140" s="82" t="s">
        <v>94</v>
      </c>
      <c r="I140" s="89"/>
      <c r="J140" s="89"/>
      <c r="K140" s="89"/>
      <c r="L140" s="89"/>
      <c r="M140" s="90"/>
      <c r="N140" s="137">
        <v>0</v>
      </c>
      <c r="P140" s="15"/>
      <c r="Q140" s="45"/>
      <c r="R140" s="208"/>
      <c r="S140" s="75"/>
      <c r="T140" s="73"/>
      <c r="U140" s="74"/>
      <c r="V140" s="75"/>
      <c r="W140" s="73"/>
      <c r="X140" s="74"/>
      <c r="Y140" s="75"/>
      <c r="Z140" s="73"/>
      <c r="AA140" s="76"/>
      <c r="AB140" s="75"/>
      <c r="AC140" s="77"/>
      <c r="AD140" s="78"/>
      <c r="AE140" s="116"/>
      <c r="AF140" s="117"/>
      <c r="AG140" s="118"/>
    </row>
    <row r="141" spans="1:33" ht="13.5" thickBot="1">
      <c r="A141" s="57"/>
      <c r="B141" s="45"/>
      <c r="C141" s="44"/>
      <c r="D141" s="46"/>
      <c r="E141" s="91"/>
      <c r="F141" s="92"/>
      <c r="G141" s="93"/>
      <c r="H141" s="94" t="s">
        <v>95</v>
      </c>
      <c r="I141" s="95"/>
      <c r="J141" s="95"/>
      <c r="K141" s="95"/>
      <c r="L141" s="96"/>
      <c r="M141" s="97"/>
      <c r="N141" s="141">
        <v>0</v>
      </c>
      <c r="O141" s="142"/>
      <c r="P141" s="15"/>
      <c r="Q141" s="45"/>
      <c r="R141" s="208"/>
      <c r="S141" s="75"/>
      <c r="T141" s="73"/>
      <c r="U141" s="74"/>
      <c r="V141" s="75"/>
      <c r="W141" s="73"/>
      <c r="X141" s="74"/>
      <c r="Y141" s="75"/>
      <c r="Z141" s="73"/>
      <c r="AA141" s="76"/>
      <c r="AB141" s="75"/>
      <c r="AC141" s="77"/>
      <c r="AD141" s="78"/>
      <c r="AE141" s="116"/>
      <c r="AF141" s="117"/>
      <c r="AG141" s="118"/>
    </row>
    <row r="142" spans="1:33" ht="13.5" thickBot="1">
      <c r="A142" s="57"/>
      <c r="B142" s="45"/>
      <c r="C142" s="44"/>
      <c r="D142" s="46"/>
      <c r="E142" s="129"/>
      <c r="F142" s="129"/>
      <c r="G142" s="130"/>
      <c r="H142" s="131"/>
      <c r="I142" s="102"/>
      <c r="J142" s="102"/>
      <c r="K142" s="102"/>
      <c r="L142" s="102"/>
      <c r="M142" s="102"/>
      <c r="N142" s="102"/>
      <c r="O142" s="102"/>
      <c r="P142" s="102"/>
      <c r="Q142" s="102"/>
      <c r="R142" s="208"/>
      <c r="S142" s="75"/>
      <c r="T142" s="73"/>
      <c r="U142" s="74"/>
      <c r="V142" s="75"/>
      <c r="W142" s="73"/>
      <c r="X142" s="74"/>
      <c r="Y142" s="75"/>
      <c r="Z142" s="73"/>
      <c r="AA142" s="76"/>
      <c r="AB142" s="75"/>
      <c r="AC142" s="77"/>
      <c r="AD142" s="78"/>
      <c r="AE142" s="116"/>
      <c r="AF142" s="117"/>
      <c r="AG142" s="118"/>
    </row>
    <row r="143" spans="1:33" ht="13.5" thickBot="1">
      <c r="A143" s="57"/>
      <c r="B143" s="45"/>
      <c r="C143" s="148" t="s">
        <v>118</v>
      </c>
      <c r="D143" s="150"/>
      <c r="E143" s="47" t="s">
        <v>58</v>
      </c>
      <c r="F143" s="48"/>
      <c r="G143" s="48"/>
      <c r="H143" s="49" t="s">
        <v>88</v>
      </c>
      <c r="I143" s="51">
        <v>30</v>
      </c>
      <c r="J143" s="51">
        <v>34</v>
      </c>
      <c r="K143" s="52">
        <v>29</v>
      </c>
      <c r="L143" s="51">
        <v>25</v>
      </c>
      <c r="M143" s="53">
        <v>26</v>
      </c>
      <c r="N143" s="132">
        <v>144</v>
      </c>
      <c r="O143" s="133" t="s">
        <v>113</v>
      </c>
      <c r="P143" s="15"/>
      <c r="Q143" s="45"/>
      <c r="R143" s="207"/>
      <c r="S143" s="54"/>
      <c r="T143" s="55"/>
      <c r="U143" s="56"/>
      <c r="V143" s="54"/>
      <c r="W143" s="55"/>
      <c r="X143" s="74"/>
      <c r="Y143" s="75"/>
      <c r="Z143" s="73"/>
      <c r="AA143" s="76"/>
      <c r="AB143" s="75"/>
      <c r="AC143" s="77"/>
      <c r="AD143" s="78"/>
      <c r="AE143" s="116"/>
      <c r="AF143" s="117"/>
      <c r="AG143" s="118"/>
    </row>
    <row r="144" spans="1:33" ht="12.75">
      <c r="A144" s="57"/>
      <c r="B144" s="45"/>
      <c r="C144" s="44"/>
      <c r="D144" s="46"/>
      <c r="E144" s="58"/>
      <c r="F144" s="59"/>
      <c r="G144" s="60"/>
      <c r="H144" s="61" t="s">
        <v>89</v>
      </c>
      <c r="I144" s="62">
        <v>5</v>
      </c>
      <c r="J144" s="62">
        <v>4</v>
      </c>
      <c r="K144" s="62">
        <v>3</v>
      </c>
      <c r="L144" s="62">
        <v>2</v>
      </c>
      <c r="M144" s="63">
        <v>2</v>
      </c>
      <c r="N144" s="134">
        <v>16</v>
      </c>
      <c r="O144" s="15"/>
      <c r="P144" s="15"/>
      <c r="Q144" s="45"/>
      <c r="R144" s="207"/>
      <c r="S144" s="54"/>
      <c r="T144" s="55"/>
      <c r="U144" s="56"/>
      <c r="V144" s="54"/>
      <c r="W144" s="55"/>
      <c r="X144" s="74"/>
      <c r="Y144" s="75"/>
      <c r="Z144" s="73"/>
      <c r="AA144" s="76"/>
      <c r="AB144" s="75"/>
      <c r="AC144" s="77"/>
      <c r="AD144" s="78"/>
      <c r="AE144" s="116"/>
      <c r="AF144" s="117"/>
      <c r="AG144" s="118"/>
    </row>
    <row r="145" spans="1:33" ht="12.75">
      <c r="A145" s="57"/>
      <c r="B145" s="45"/>
      <c r="C145" s="44"/>
      <c r="D145" s="46"/>
      <c r="E145" s="64"/>
      <c r="F145" s="65"/>
      <c r="G145" s="66"/>
      <c r="H145" s="67" t="s">
        <v>90</v>
      </c>
      <c r="I145" s="68"/>
      <c r="J145" s="68"/>
      <c r="K145" s="68"/>
      <c r="L145" s="68"/>
      <c r="M145" s="69"/>
      <c r="N145" s="135">
        <v>0</v>
      </c>
      <c r="O145" s="136"/>
      <c r="P145" s="15"/>
      <c r="Q145" s="44"/>
      <c r="S145" s="70"/>
      <c r="U145" s="71"/>
      <c r="V145" s="72"/>
      <c r="W145" s="73"/>
      <c r="X145" s="74"/>
      <c r="Y145" s="75"/>
      <c r="Z145" s="73"/>
      <c r="AA145" s="76"/>
      <c r="AB145" s="75"/>
      <c r="AC145" s="77"/>
      <c r="AD145" s="78"/>
      <c r="AE145" s="116"/>
      <c r="AF145" s="117"/>
      <c r="AG145" s="118"/>
    </row>
    <row r="146" spans="1:33" ht="12.75">
      <c r="A146" s="57"/>
      <c r="B146" s="45"/>
      <c r="C146" s="44"/>
      <c r="D146" s="46"/>
      <c r="E146" s="79"/>
      <c r="F146" s="80"/>
      <c r="G146" s="81"/>
      <c r="H146" s="82" t="s">
        <v>91</v>
      </c>
      <c r="I146" s="83">
        <v>300</v>
      </c>
      <c r="J146" s="83">
        <v>340</v>
      </c>
      <c r="K146" s="83">
        <v>290</v>
      </c>
      <c r="L146" s="84">
        <v>304.875</v>
      </c>
      <c r="M146" s="85">
        <v>264.39</v>
      </c>
      <c r="N146" s="203">
        <v>1499.265</v>
      </c>
      <c r="O146" s="138"/>
      <c r="P146" s="15"/>
      <c r="Q146" s="139"/>
      <c r="S146" s="86"/>
      <c r="U146" s="74"/>
      <c r="V146" s="72"/>
      <c r="W146" s="73"/>
      <c r="X146" s="74"/>
      <c r="Y146" s="75"/>
      <c r="Z146" s="73"/>
      <c r="AA146" s="76"/>
      <c r="AB146" s="75"/>
      <c r="AC146" s="77"/>
      <c r="AD146" s="78"/>
      <c r="AE146" s="116"/>
      <c r="AF146" s="117"/>
      <c r="AG146" s="118"/>
    </row>
    <row r="147" spans="1:33" ht="12.75">
      <c r="A147" s="57"/>
      <c r="B147" s="45"/>
      <c r="C147" s="44"/>
      <c r="D147" s="46"/>
      <c r="E147" s="79"/>
      <c r="F147" s="80"/>
      <c r="G147" s="81"/>
      <c r="H147" s="82" t="s">
        <v>92</v>
      </c>
      <c r="I147" s="87">
        <v>0.2020833333333333</v>
      </c>
      <c r="J147" s="87">
        <v>0.19444444444444445</v>
      </c>
      <c r="K147" s="87">
        <v>0.18958333333333333</v>
      </c>
      <c r="L147" s="87">
        <v>0.19791666666666666</v>
      </c>
      <c r="M147" s="87">
        <v>0.20625</v>
      </c>
      <c r="N147" s="140">
        <v>0.19791666666666666</v>
      </c>
      <c r="P147" s="15"/>
      <c r="Q147" s="45"/>
      <c r="R147" s="208"/>
      <c r="S147" s="75"/>
      <c r="T147" s="73"/>
      <c r="U147" s="74"/>
      <c r="V147" s="75"/>
      <c r="W147" s="73"/>
      <c r="X147" s="74"/>
      <c r="Y147" s="75"/>
      <c r="Z147" s="73"/>
      <c r="AA147" s="76"/>
      <c r="AB147" s="75"/>
      <c r="AC147" s="77"/>
      <c r="AD147" s="78"/>
      <c r="AE147" s="116"/>
      <c r="AF147" s="117"/>
      <c r="AG147" s="118"/>
    </row>
    <row r="148" spans="1:33" ht="12.75">
      <c r="A148" s="57"/>
      <c r="B148" s="45"/>
      <c r="C148" s="44"/>
      <c r="D148" s="46"/>
      <c r="E148" s="79"/>
      <c r="F148" s="80"/>
      <c r="G148" s="81"/>
      <c r="H148" s="82" t="s">
        <v>93</v>
      </c>
      <c r="I148" s="89"/>
      <c r="J148" s="89">
        <v>9</v>
      </c>
      <c r="K148" s="89">
        <v>2</v>
      </c>
      <c r="L148" s="89">
        <v>1</v>
      </c>
      <c r="M148" s="90">
        <v>1</v>
      </c>
      <c r="N148" s="137">
        <v>13</v>
      </c>
      <c r="P148" s="15"/>
      <c r="Q148" s="45"/>
      <c r="R148" s="208"/>
      <c r="S148" s="75"/>
      <c r="T148" s="73"/>
      <c r="U148" s="74"/>
      <c r="V148" s="75"/>
      <c r="W148" s="73"/>
      <c r="X148" s="74"/>
      <c r="Y148" s="75"/>
      <c r="Z148" s="73"/>
      <c r="AA148" s="76"/>
      <c r="AB148" s="75"/>
      <c r="AC148" s="77"/>
      <c r="AD148" s="78"/>
      <c r="AE148" s="116"/>
      <c r="AF148" s="117"/>
      <c r="AG148" s="118"/>
    </row>
    <row r="149" spans="1:33" ht="12.75">
      <c r="A149" s="57"/>
      <c r="B149" s="45"/>
      <c r="C149" s="44"/>
      <c r="D149" s="46"/>
      <c r="E149" s="79"/>
      <c r="F149" s="80"/>
      <c r="G149" s="81"/>
      <c r="H149" s="82" t="s">
        <v>94</v>
      </c>
      <c r="I149" s="89"/>
      <c r="J149" s="89"/>
      <c r="K149" s="89"/>
      <c r="L149" s="89"/>
      <c r="M149" s="90"/>
      <c r="N149" s="137">
        <v>0</v>
      </c>
      <c r="P149" s="15"/>
      <c r="Q149" s="45"/>
      <c r="R149" s="208"/>
      <c r="S149" s="75"/>
      <c r="T149" s="73"/>
      <c r="U149" s="74"/>
      <c r="V149" s="75"/>
      <c r="W149" s="73"/>
      <c r="X149" s="74"/>
      <c r="Y149" s="75"/>
      <c r="Z149" s="73"/>
      <c r="AA149" s="76"/>
      <c r="AB149" s="75"/>
      <c r="AC149" s="77"/>
      <c r="AD149" s="78"/>
      <c r="AE149" s="116"/>
      <c r="AF149" s="117"/>
      <c r="AG149" s="118"/>
    </row>
    <row r="150" spans="1:33" ht="13.5" thickBot="1">
      <c r="A150" s="57"/>
      <c r="B150" s="45"/>
      <c r="C150" s="44"/>
      <c r="D150" s="46"/>
      <c r="E150" s="91"/>
      <c r="F150" s="92"/>
      <c r="G150" s="93"/>
      <c r="H150" s="94" t="s">
        <v>95</v>
      </c>
      <c r="I150" s="95"/>
      <c r="J150" s="95"/>
      <c r="K150" s="95"/>
      <c r="L150" s="96"/>
      <c r="M150" s="97"/>
      <c r="N150" s="141">
        <v>0</v>
      </c>
      <c r="O150" s="142"/>
      <c r="P150" s="15"/>
      <c r="Q150" s="45"/>
      <c r="R150" s="208"/>
      <c r="S150" s="75"/>
      <c r="T150" s="73"/>
      <c r="U150" s="74"/>
      <c r="V150" s="75"/>
      <c r="W150" s="73"/>
      <c r="X150" s="74"/>
      <c r="Y150" s="75"/>
      <c r="Z150" s="73"/>
      <c r="AA150" s="76"/>
      <c r="AB150" s="75"/>
      <c r="AC150" s="77"/>
      <c r="AD150" s="78"/>
      <c r="AE150" s="116"/>
      <c r="AF150" s="117"/>
      <c r="AG150" s="118"/>
    </row>
    <row r="151" spans="1:33" ht="13.5" thickBot="1">
      <c r="A151" s="57"/>
      <c r="B151" s="45"/>
      <c r="C151" s="44"/>
      <c r="D151" s="46"/>
      <c r="E151" s="98"/>
      <c r="F151" s="98"/>
      <c r="G151" s="99"/>
      <c r="H151" s="100"/>
      <c r="I151" s="101"/>
      <c r="J151" s="101"/>
      <c r="K151" s="101"/>
      <c r="L151" s="102"/>
      <c r="M151" s="101"/>
      <c r="N151" s="143"/>
      <c r="P151" s="15"/>
      <c r="Q151" s="45"/>
      <c r="R151" s="208"/>
      <c r="S151" s="75"/>
      <c r="T151" s="73"/>
      <c r="U151" s="74"/>
      <c r="V151" s="75"/>
      <c r="W151" s="73"/>
      <c r="X151" s="74"/>
      <c r="Y151" s="75"/>
      <c r="Z151" s="73"/>
      <c r="AA151" s="76"/>
      <c r="AB151" s="75"/>
      <c r="AC151" s="77"/>
      <c r="AD151" s="78"/>
      <c r="AE151" s="116"/>
      <c r="AF151" s="117"/>
      <c r="AG151" s="118"/>
    </row>
    <row r="152" spans="1:33" ht="22.5" thickBot="1">
      <c r="A152" s="57"/>
      <c r="B152" s="45"/>
      <c r="C152" s="148" t="s">
        <v>119</v>
      </c>
      <c r="D152" s="149"/>
      <c r="E152" s="47" t="s">
        <v>57</v>
      </c>
      <c r="F152" s="48"/>
      <c r="G152" s="48"/>
      <c r="H152" s="49" t="s">
        <v>96</v>
      </c>
      <c r="I152" s="52">
        <v>36</v>
      </c>
      <c r="J152" s="51">
        <v>34</v>
      </c>
      <c r="K152" s="52">
        <v>36</v>
      </c>
      <c r="L152" s="52">
        <v>37</v>
      </c>
      <c r="M152" s="52">
        <v>39</v>
      </c>
      <c r="N152" s="50">
        <v>33</v>
      </c>
      <c r="O152" s="52">
        <v>34</v>
      </c>
      <c r="P152" s="103">
        <v>34</v>
      </c>
      <c r="Q152" s="132">
        <f>SUM(I152:P152)</f>
        <v>283</v>
      </c>
      <c r="R152" s="209" t="s">
        <v>97</v>
      </c>
      <c r="T152" s="45"/>
      <c r="U152" s="74"/>
      <c r="V152" s="75"/>
      <c r="W152" s="73"/>
      <c r="X152" s="74"/>
      <c r="Y152" s="75"/>
      <c r="Z152" s="73"/>
      <c r="AA152" s="76"/>
      <c r="AB152" s="75"/>
      <c r="AC152" s="77"/>
      <c r="AD152" s="78"/>
      <c r="AE152" s="116"/>
      <c r="AF152" s="117"/>
      <c r="AG152" s="118"/>
    </row>
    <row r="153" spans="1:33" ht="12.75">
      <c r="A153" s="57"/>
      <c r="B153" s="45"/>
      <c r="C153" s="44"/>
      <c r="D153" s="46"/>
      <c r="E153" s="58"/>
      <c r="F153" s="59"/>
      <c r="G153" s="60"/>
      <c r="H153" s="61" t="s">
        <v>98</v>
      </c>
      <c r="I153" s="62">
        <v>12</v>
      </c>
      <c r="J153" s="62">
        <v>12</v>
      </c>
      <c r="K153" s="62">
        <v>14</v>
      </c>
      <c r="L153" s="62">
        <v>15</v>
      </c>
      <c r="M153" s="62">
        <v>12</v>
      </c>
      <c r="N153" s="62">
        <v>9</v>
      </c>
      <c r="O153" s="62">
        <v>11</v>
      </c>
      <c r="P153" s="104">
        <v>11</v>
      </c>
      <c r="Q153" s="134">
        <f>SUM(I153:P153)</f>
        <v>96</v>
      </c>
      <c r="R153" s="210"/>
      <c r="T153" s="45"/>
      <c r="U153" s="74"/>
      <c r="V153" s="75"/>
      <c r="W153" s="73"/>
      <c r="X153" s="74"/>
      <c r="Y153" s="75"/>
      <c r="Z153" s="73"/>
      <c r="AA153" s="76"/>
      <c r="AB153" s="75"/>
      <c r="AC153" s="77"/>
      <c r="AD153" s="78"/>
      <c r="AE153" s="116"/>
      <c r="AF153" s="117"/>
      <c r="AG153" s="118"/>
    </row>
    <row r="154" spans="1:33" ht="12.75">
      <c r="A154" s="57"/>
      <c r="B154" s="45"/>
      <c r="C154" s="44"/>
      <c r="D154" s="46"/>
      <c r="E154" s="64"/>
      <c r="F154" s="65"/>
      <c r="G154" s="66"/>
      <c r="H154" s="67" t="s">
        <v>99</v>
      </c>
      <c r="I154" s="68">
        <v>13</v>
      </c>
      <c r="J154" s="68">
        <v>11</v>
      </c>
      <c r="K154" s="68">
        <v>16</v>
      </c>
      <c r="L154" s="68">
        <v>15</v>
      </c>
      <c r="M154" s="68">
        <v>16</v>
      </c>
      <c r="N154" s="68">
        <v>9</v>
      </c>
      <c r="O154" s="151">
        <v>11</v>
      </c>
      <c r="P154" s="105">
        <v>9</v>
      </c>
      <c r="Q154" s="135">
        <f>SUM(I154:P154)</f>
        <v>100</v>
      </c>
      <c r="R154" s="211"/>
      <c r="T154" s="44"/>
      <c r="U154" s="74"/>
      <c r="V154" s="75"/>
      <c r="W154" s="73"/>
      <c r="X154" s="74"/>
      <c r="Y154" s="75"/>
      <c r="Z154" s="73"/>
      <c r="AA154" s="76"/>
      <c r="AB154" s="75"/>
      <c r="AC154" s="77"/>
      <c r="AD154" s="78"/>
      <c r="AE154" s="116"/>
      <c r="AF154" s="117"/>
      <c r="AG154" s="118"/>
    </row>
    <row r="155" spans="1:33" ht="12.75">
      <c r="A155" s="57"/>
      <c r="B155" s="45"/>
      <c r="C155" s="44"/>
      <c r="D155" s="46"/>
      <c r="E155" s="79"/>
      <c r="F155" s="80"/>
      <c r="G155" s="81"/>
      <c r="H155" s="82" t="s">
        <v>91</v>
      </c>
      <c r="I155" s="83">
        <v>216</v>
      </c>
      <c r="J155" s="83">
        <v>204</v>
      </c>
      <c r="K155" s="83">
        <v>216</v>
      </c>
      <c r="L155" s="84">
        <v>222</v>
      </c>
      <c r="M155" s="83">
        <v>234</v>
      </c>
      <c r="N155" s="791">
        <v>198</v>
      </c>
      <c r="O155" s="152">
        <v>210.63</v>
      </c>
      <c r="P155" s="106">
        <v>204</v>
      </c>
      <c r="Q155" s="137">
        <v>1704.63</v>
      </c>
      <c r="R155" s="212"/>
      <c r="T155" s="139"/>
      <c r="U155" s="21"/>
      <c r="V155" s="86"/>
      <c r="X155" s="74"/>
      <c r="Y155" s="75"/>
      <c r="Z155" s="73"/>
      <c r="AA155" s="76"/>
      <c r="AB155" s="75"/>
      <c r="AC155" s="77"/>
      <c r="AD155" s="78"/>
      <c r="AE155" s="116"/>
      <c r="AF155" s="117"/>
      <c r="AG155" s="118"/>
    </row>
    <row r="156" spans="1:33" ht="12.75">
      <c r="A156" s="57"/>
      <c r="B156" s="45"/>
      <c r="C156" s="44"/>
      <c r="D156" s="46"/>
      <c r="E156" s="79"/>
      <c r="F156" s="80"/>
      <c r="G156" s="81"/>
      <c r="H156" s="82" t="s">
        <v>92</v>
      </c>
      <c r="I156" s="88">
        <v>0.2659722222222222</v>
      </c>
      <c r="J156" s="88">
        <v>0.25416666666666665</v>
      </c>
      <c r="K156" s="88">
        <v>0.2833333333333333</v>
      </c>
      <c r="L156" s="88">
        <v>0.2673611111111111</v>
      </c>
      <c r="M156" s="88">
        <v>0.2604166666666667</v>
      </c>
      <c r="N156" s="88">
        <v>0.2347222222222222</v>
      </c>
      <c r="O156" s="88">
        <v>0.25</v>
      </c>
      <c r="P156" s="88">
        <v>0.23958333333333334</v>
      </c>
      <c r="Q156" s="144">
        <v>0.2576388888888889</v>
      </c>
      <c r="T156" s="45"/>
      <c r="U156" s="44"/>
      <c r="V156" s="75"/>
      <c r="W156" s="73"/>
      <c r="X156" s="74"/>
      <c r="Y156" s="75"/>
      <c r="Z156" s="73"/>
      <c r="AA156" s="76"/>
      <c r="AB156" s="75"/>
      <c r="AC156" s="77"/>
      <c r="AD156" s="78"/>
      <c r="AE156" s="116"/>
      <c r="AF156" s="117"/>
      <c r="AG156" s="118"/>
    </row>
    <row r="157" spans="1:33" ht="12.75">
      <c r="A157" s="57"/>
      <c r="B157" s="45"/>
      <c r="C157" s="44"/>
      <c r="D157" s="46"/>
      <c r="E157" s="79"/>
      <c r="F157" s="80"/>
      <c r="G157" s="81"/>
      <c r="H157" s="82" t="s">
        <v>93</v>
      </c>
      <c r="I157" s="89"/>
      <c r="J157" s="89">
        <v>8</v>
      </c>
      <c r="K157" s="89">
        <v>5</v>
      </c>
      <c r="L157" s="89">
        <v>3</v>
      </c>
      <c r="M157" s="89">
        <v>2</v>
      </c>
      <c r="N157" s="89">
        <v>3</v>
      </c>
      <c r="O157" s="89">
        <v>1</v>
      </c>
      <c r="P157" s="107">
        <v>2</v>
      </c>
      <c r="Q157" s="137">
        <f>SUM(J157:P157)</f>
        <v>24</v>
      </c>
      <c r="T157" s="45"/>
      <c r="U157" s="44"/>
      <c r="V157" s="75"/>
      <c r="W157" s="73"/>
      <c r="X157" s="74"/>
      <c r="Y157" s="75"/>
      <c r="Z157" s="73"/>
      <c r="AA157" s="76"/>
      <c r="AB157" s="75"/>
      <c r="AC157" s="77"/>
      <c r="AD157" s="78"/>
      <c r="AE157" s="116"/>
      <c r="AF157" s="117"/>
      <c r="AG157" s="118"/>
    </row>
    <row r="158" spans="1:33" ht="12.75">
      <c r="A158" s="57"/>
      <c r="B158" s="45"/>
      <c r="C158" s="44"/>
      <c r="D158" s="46"/>
      <c r="E158" s="79"/>
      <c r="F158" s="80"/>
      <c r="G158" s="81"/>
      <c r="H158" s="82" t="s">
        <v>94</v>
      </c>
      <c r="I158" s="89"/>
      <c r="J158" s="89"/>
      <c r="K158" s="89"/>
      <c r="L158" s="89"/>
      <c r="M158" s="89"/>
      <c r="N158" s="89"/>
      <c r="O158" s="89"/>
      <c r="P158" s="107"/>
      <c r="Q158" s="137">
        <f>SUM(I158:P158)</f>
        <v>0</v>
      </c>
      <c r="T158" s="45"/>
      <c r="U158" s="44"/>
      <c r="V158" s="75"/>
      <c r="W158" s="73"/>
      <c r="X158" s="74"/>
      <c r="Y158" s="75"/>
      <c r="Z158" s="73"/>
      <c r="AA158" s="76"/>
      <c r="AB158" s="75"/>
      <c r="AC158" s="77"/>
      <c r="AD158" s="78"/>
      <c r="AE158" s="116"/>
      <c r="AF158" s="117"/>
      <c r="AG158" s="118"/>
    </row>
    <row r="159" spans="1:33" ht="13.5" thickBot="1">
      <c r="A159" s="57"/>
      <c r="B159" s="45"/>
      <c r="C159" s="44"/>
      <c r="D159" s="46"/>
      <c r="E159" s="91"/>
      <c r="F159" s="92"/>
      <c r="G159" s="93"/>
      <c r="H159" s="94" t="s">
        <v>95</v>
      </c>
      <c r="I159" s="95"/>
      <c r="J159" s="95"/>
      <c r="K159" s="95"/>
      <c r="L159" s="96"/>
      <c r="M159" s="95"/>
      <c r="N159" s="95"/>
      <c r="O159" s="95"/>
      <c r="P159" s="108"/>
      <c r="Q159" s="141">
        <f>SUM(I159:P159)</f>
        <v>0</v>
      </c>
      <c r="R159" s="213"/>
      <c r="T159" s="45"/>
      <c r="U159" s="44"/>
      <c r="V159" s="75"/>
      <c r="W159" s="73"/>
      <c r="X159" s="74"/>
      <c r="Y159" s="75"/>
      <c r="Z159" s="73"/>
      <c r="AA159" s="76"/>
      <c r="AB159" s="75"/>
      <c r="AC159" s="77"/>
      <c r="AD159" s="78"/>
      <c r="AE159" s="116"/>
      <c r="AF159" s="117"/>
      <c r="AG159" s="118"/>
    </row>
    <row r="160" spans="1:33" ht="13.5" thickBot="1">
      <c r="A160" s="57"/>
      <c r="B160" s="45"/>
      <c r="C160" s="44"/>
      <c r="D160" s="46"/>
      <c r="E160" s="98"/>
      <c r="F160" s="98"/>
      <c r="G160" s="99"/>
      <c r="H160" s="100"/>
      <c r="I160" s="101"/>
      <c r="J160" s="101"/>
      <c r="K160" s="101"/>
      <c r="L160" s="102"/>
      <c r="M160" s="101"/>
      <c r="N160" s="101"/>
      <c r="O160" s="101"/>
      <c r="P160" s="101"/>
      <c r="Q160" s="143"/>
      <c r="T160" s="45"/>
      <c r="U160" s="44"/>
      <c r="V160" s="75"/>
      <c r="W160" s="73"/>
      <c r="X160" s="74"/>
      <c r="Y160" s="75"/>
      <c r="Z160" s="73"/>
      <c r="AA160" s="76"/>
      <c r="AB160" s="75"/>
      <c r="AC160" s="77"/>
      <c r="AD160" s="78"/>
      <c r="AE160" s="116"/>
      <c r="AF160" s="117"/>
      <c r="AG160" s="118"/>
    </row>
    <row r="161" spans="1:33" ht="22.5" thickBot="1">
      <c r="A161" s="57"/>
      <c r="B161" s="45"/>
      <c r="C161" s="148" t="s">
        <v>119</v>
      </c>
      <c r="D161" s="149"/>
      <c r="E161" s="47" t="s">
        <v>56</v>
      </c>
      <c r="F161" s="48"/>
      <c r="G161" s="48"/>
      <c r="H161" s="49" t="s">
        <v>100</v>
      </c>
      <c r="I161" s="52">
        <v>35</v>
      </c>
      <c r="J161" s="52">
        <v>58</v>
      </c>
      <c r="K161" s="52">
        <v>44</v>
      </c>
      <c r="L161" s="52">
        <v>45</v>
      </c>
      <c r="M161" s="52">
        <v>37</v>
      </c>
      <c r="N161" s="52">
        <v>35</v>
      </c>
      <c r="O161" s="52">
        <v>43</v>
      </c>
      <c r="P161" s="103">
        <v>35</v>
      </c>
      <c r="Q161" s="132">
        <v>332</v>
      </c>
      <c r="R161" s="209" t="s">
        <v>101</v>
      </c>
      <c r="T161" s="45"/>
      <c r="U161" s="44"/>
      <c r="V161" s="75"/>
      <c r="W161" s="73"/>
      <c r="X161" s="74"/>
      <c r="Y161" s="75"/>
      <c r="Z161" s="73"/>
      <c r="AA161" s="76"/>
      <c r="AB161" s="75"/>
      <c r="AC161" s="77"/>
      <c r="AD161" s="78"/>
      <c r="AE161" s="116"/>
      <c r="AF161" s="117"/>
      <c r="AG161" s="118"/>
    </row>
    <row r="162" spans="1:33" ht="12.75">
      <c r="A162" s="57"/>
      <c r="B162" s="45"/>
      <c r="C162" s="44"/>
      <c r="D162" s="46"/>
      <c r="E162" s="58"/>
      <c r="F162" s="59"/>
      <c r="G162" s="60"/>
      <c r="H162" s="61" t="s">
        <v>102</v>
      </c>
      <c r="I162" s="62">
        <v>11</v>
      </c>
      <c r="J162" s="62">
        <v>25</v>
      </c>
      <c r="K162" s="62">
        <v>15</v>
      </c>
      <c r="L162" s="62">
        <v>18</v>
      </c>
      <c r="M162" s="62">
        <v>14</v>
      </c>
      <c r="N162" s="62">
        <v>13</v>
      </c>
      <c r="O162" s="62">
        <v>16</v>
      </c>
      <c r="P162" s="104">
        <v>13</v>
      </c>
      <c r="Q162" s="134">
        <v>125</v>
      </c>
      <c r="R162" s="210"/>
      <c r="T162" s="45"/>
      <c r="U162" s="44"/>
      <c r="V162" s="75"/>
      <c r="W162" s="73"/>
      <c r="X162" s="74"/>
      <c r="Y162" s="75"/>
      <c r="Z162" s="73"/>
      <c r="AA162" s="76"/>
      <c r="AB162" s="75"/>
      <c r="AC162" s="77"/>
      <c r="AD162" s="78"/>
      <c r="AE162" s="116"/>
      <c r="AF162" s="117"/>
      <c r="AG162" s="118"/>
    </row>
    <row r="163" spans="1:33" ht="12.75">
      <c r="A163" s="57"/>
      <c r="B163" s="45"/>
      <c r="C163" s="44"/>
      <c r="D163" s="46"/>
      <c r="E163" s="64"/>
      <c r="F163" s="65"/>
      <c r="G163" s="66"/>
      <c r="H163" s="67" t="s">
        <v>103</v>
      </c>
      <c r="I163" s="68">
        <v>8</v>
      </c>
      <c r="J163" s="68">
        <v>27</v>
      </c>
      <c r="K163" s="68">
        <v>14</v>
      </c>
      <c r="L163" s="68">
        <v>19</v>
      </c>
      <c r="M163" s="68">
        <v>13</v>
      </c>
      <c r="N163" s="68">
        <v>13</v>
      </c>
      <c r="O163" s="151">
        <v>17</v>
      </c>
      <c r="P163" s="105">
        <v>16</v>
      </c>
      <c r="Q163" s="135">
        <v>127</v>
      </c>
      <c r="R163" s="211"/>
      <c r="T163" s="45"/>
      <c r="U163" s="44"/>
      <c r="V163" s="75"/>
      <c r="W163" s="73"/>
      <c r="X163" s="74"/>
      <c r="Y163" s="75"/>
      <c r="Z163" s="73"/>
      <c r="AA163" s="76"/>
      <c r="AB163" s="75"/>
      <c r="AC163" s="77"/>
      <c r="AD163" s="78"/>
      <c r="AE163" s="116"/>
      <c r="AF163" s="117"/>
      <c r="AG163" s="118"/>
    </row>
    <row r="164" spans="1:33" ht="12.75">
      <c r="A164" s="57"/>
      <c r="B164" s="45"/>
      <c r="C164" s="44"/>
      <c r="D164" s="46"/>
      <c r="E164" s="79"/>
      <c r="F164" s="80"/>
      <c r="G164" s="81"/>
      <c r="H164" s="82" t="s">
        <v>91</v>
      </c>
      <c r="I164" s="83">
        <v>210</v>
      </c>
      <c r="J164" s="83">
        <v>348</v>
      </c>
      <c r="K164" s="83">
        <v>264</v>
      </c>
      <c r="L164" s="84">
        <v>270</v>
      </c>
      <c r="M164" s="83">
        <v>222</v>
      </c>
      <c r="N164" s="83">
        <v>210</v>
      </c>
      <c r="O164" s="152">
        <v>266.385</v>
      </c>
      <c r="P164" s="106">
        <v>210</v>
      </c>
      <c r="Q164" s="137">
        <v>2000.385</v>
      </c>
      <c r="R164" s="212"/>
      <c r="T164" s="45"/>
      <c r="U164" s="44"/>
      <c r="V164" s="75"/>
      <c r="W164" s="73"/>
      <c r="X164" s="74"/>
      <c r="Y164" s="75"/>
      <c r="Z164" s="73"/>
      <c r="AA164" s="76"/>
      <c r="AB164" s="75"/>
      <c r="AC164" s="77"/>
      <c r="AD164" s="78"/>
      <c r="AE164" s="116"/>
      <c r="AF164" s="117"/>
      <c r="AG164" s="118"/>
    </row>
    <row r="165" spans="1:33" ht="12.75">
      <c r="A165" s="57"/>
      <c r="B165" s="45"/>
      <c r="C165" s="44"/>
      <c r="D165" s="46"/>
      <c r="E165" s="79"/>
      <c r="F165" s="80"/>
      <c r="G165" s="81"/>
      <c r="H165" s="82" t="s">
        <v>92</v>
      </c>
      <c r="I165" s="88">
        <v>0.25625</v>
      </c>
      <c r="J165" s="88">
        <v>0.2916666666666667</v>
      </c>
      <c r="K165" s="88">
        <v>0.25069444444444444</v>
      </c>
      <c r="L165" s="88">
        <v>0.27291666666666664</v>
      </c>
      <c r="M165" s="88">
        <v>0.2638888888888889</v>
      </c>
      <c r="N165" s="88">
        <v>0.2722222222222222</v>
      </c>
      <c r="O165" s="88">
        <v>0.2625</v>
      </c>
      <c r="P165" s="88">
        <v>0.2791666666666667</v>
      </c>
      <c r="Q165" s="144">
        <v>0.26944444444444443</v>
      </c>
      <c r="T165" s="45"/>
      <c r="U165" s="44"/>
      <c r="V165" s="75"/>
      <c r="W165" s="73"/>
      <c r="X165" s="74"/>
      <c r="Y165" s="75"/>
      <c r="Z165" s="73"/>
      <c r="AA165" s="76"/>
      <c r="AB165" s="75"/>
      <c r="AC165" s="77"/>
      <c r="AD165" s="78"/>
      <c r="AE165" s="116"/>
      <c r="AF165" s="117"/>
      <c r="AG165" s="118"/>
    </row>
    <row r="166" spans="1:33" ht="12.75">
      <c r="A166" s="57"/>
      <c r="B166" s="45"/>
      <c r="C166" s="44"/>
      <c r="D166" s="46"/>
      <c r="E166" s="79"/>
      <c r="F166" s="80"/>
      <c r="G166" s="81"/>
      <c r="H166" s="82" t="s">
        <v>93</v>
      </c>
      <c r="I166" s="89"/>
      <c r="J166" s="458">
        <v>29</v>
      </c>
      <c r="K166" s="89">
        <v>2</v>
      </c>
      <c r="L166" s="89">
        <v>1</v>
      </c>
      <c r="M166" s="89">
        <v>0</v>
      </c>
      <c r="N166" s="89">
        <v>0</v>
      </c>
      <c r="O166" s="89">
        <v>4</v>
      </c>
      <c r="P166" s="107">
        <v>2</v>
      </c>
      <c r="Q166" s="137">
        <v>38</v>
      </c>
      <c r="T166" s="45"/>
      <c r="U166" s="44"/>
      <c r="V166" s="75"/>
      <c r="W166" s="73"/>
      <c r="X166" s="74"/>
      <c r="Y166" s="75"/>
      <c r="Z166" s="73"/>
      <c r="AA166" s="76"/>
      <c r="AB166" s="75"/>
      <c r="AC166" s="77"/>
      <c r="AD166" s="78"/>
      <c r="AE166" s="116"/>
      <c r="AF166" s="117"/>
      <c r="AG166" s="118"/>
    </row>
    <row r="167" spans="1:33" ht="12.75">
      <c r="A167" s="57"/>
      <c r="B167" s="45"/>
      <c r="C167" s="44"/>
      <c r="D167" s="46"/>
      <c r="E167" s="79"/>
      <c r="F167" s="80"/>
      <c r="G167" s="81"/>
      <c r="H167" s="82" t="s">
        <v>94</v>
      </c>
      <c r="I167" s="89"/>
      <c r="J167" s="89"/>
      <c r="K167" s="89"/>
      <c r="L167" s="89"/>
      <c r="M167" s="89"/>
      <c r="N167" s="89"/>
      <c r="O167" s="89"/>
      <c r="P167" s="107"/>
      <c r="Q167" s="137">
        <v>0</v>
      </c>
      <c r="T167" s="45"/>
      <c r="U167" s="44"/>
      <c r="V167" s="75"/>
      <c r="W167" s="73"/>
      <c r="X167" s="74"/>
      <c r="Y167" s="75"/>
      <c r="Z167" s="73"/>
      <c r="AA167" s="76"/>
      <c r="AB167" s="75"/>
      <c r="AC167" s="77"/>
      <c r="AD167" s="78"/>
      <c r="AE167" s="116"/>
      <c r="AF167" s="117"/>
      <c r="AG167" s="118"/>
    </row>
    <row r="168" spans="1:33" ht="33" thickBot="1">
      <c r="A168" s="57"/>
      <c r="B168" s="45"/>
      <c r="C168" s="44"/>
      <c r="D168" s="46"/>
      <c r="E168" s="91"/>
      <c r="F168" s="92"/>
      <c r="G168" s="93"/>
      <c r="H168" s="94" t="s">
        <v>95</v>
      </c>
      <c r="I168" s="95">
        <v>1</v>
      </c>
      <c r="J168" s="95"/>
      <c r="K168" s="95"/>
      <c r="L168" s="96"/>
      <c r="M168" s="95"/>
      <c r="N168" s="95"/>
      <c r="O168" s="95"/>
      <c r="P168" s="108"/>
      <c r="Q168" s="141">
        <v>1</v>
      </c>
      <c r="R168" s="213" t="s">
        <v>104</v>
      </c>
      <c r="T168" s="45"/>
      <c r="U168" s="44"/>
      <c r="V168" s="75"/>
      <c r="W168" s="73"/>
      <c r="X168" s="74"/>
      <c r="Y168" s="75"/>
      <c r="Z168" s="73"/>
      <c r="AA168" s="76"/>
      <c r="AB168" s="75"/>
      <c r="AC168" s="77"/>
      <c r="AD168" s="78"/>
      <c r="AE168" s="116"/>
      <c r="AF168" s="117"/>
      <c r="AG168" s="118"/>
    </row>
    <row r="169" spans="5:24" ht="13.5" thickBot="1">
      <c r="E169" s="98"/>
      <c r="F169" s="98"/>
      <c r="G169" s="99"/>
      <c r="H169" s="100"/>
      <c r="I169" s="101"/>
      <c r="J169" s="101"/>
      <c r="K169" s="101"/>
      <c r="L169" s="102"/>
      <c r="M169" s="101"/>
      <c r="N169" s="101"/>
      <c r="O169" s="101"/>
      <c r="P169" s="101"/>
      <c r="Q169" s="143"/>
      <c r="T169" s="45"/>
      <c r="U169" s="44"/>
      <c r="V169" s="75"/>
      <c r="W169" s="73"/>
      <c r="X169" s="74"/>
    </row>
    <row r="170" spans="3:24" ht="22.5" thickBot="1">
      <c r="C170" s="148" t="s">
        <v>119</v>
      </c>
      <c r="D170" s="149"/>
      <c r="E170" s="47" t="s">
        <v>55</v>
      </c>
      <c r="F170" s="48"/>
      <c r="G170" s="48"/>
      <c r="H170" s="49" t="s">
        <v>105</v>
      </c>
      <c r="I170" s="52">
        <v>42</v>
      </c>
      <c r="J170" s="52">
        <v>46</v>
      </c>
      <c r="K170" s="52">
        <v>52</v>
      </c>
      <c r="L170" s="52">
        <v>52</v>
      </c>
      <c r="M170" s="198">
        <v>68</v>
      </c>
      <c r="N170" s="52">
        <v>53</v>
      </c>
      <c r="O170" s="52">
        <v>47</v>
      </c>
      <c r="P170" s="103">
        <v>49</v>
      </c>
      <c r="Q170" s="132">
        <v>409</v>
      </c>
      <c r="R170" s="209" t="s">
        <v>106</v>
      </c>
      <c r="T170" s="45"/>
      <c r="U170" s="44"/>
      <c r="V170" s="75"/>
      <c r="W170" s="73"/>
      <c r="X170" s="74"/>
    </row>
    <row r="171" spans="5:24" ht="12.75">
      <c r="E171" s="58"/>
      <c r="F171" s="59"/>
      <c r="G171" s="60"/>
      <c r="H171" s="61" t="s">
        <v>107</v>
      </c>
      <c r="I171" s="62">
        <v>17</v>
      </c>
      <c r="J171" s="62">
        <v>23</v>
      </c>
      <c r="K171" s="62">
        <v>23</v>
      </c>
      <c r="L171" s="62">
        <v>15</v>
      </c>
      <c r="M171" s="62">
        <v>34</v>
      </c>
      <c r="N171" s="62">
        <v>24</v>
      </c>
      <c r="O171" s="62">
        <v>21</v>
      </c>
      <c r="P171" s="104">
        <v>20</v>
      </c>
      <c r="Q171" s="134">
        <v>177</v>
      </c>
      <c r="R171" s="210"/>
      <c r="T171" s="45"/>
      <c r="U171" s="44"/>
      <c r="V171" s="75"/>
      <c r="W171" s="73"/>
      <c r="X171" s="74"/>
    </row>
    <row r="172" spans="5:24" ht="12.75">
      <c r="E172" s="64"/>
      <c r="F172" s="65"/>
      <c r="G172" s="66"/>
      <c r="H172" s="67" t="s">
        <v>108</v>
      </c>
      <c r="I172" s="68">
        <v>20</v>
      </c>
      <c r="J172" s="68">
        <v>23</v>
      </c>
      <c r="K172" s="68">
        <v>25</v>
      </c>
      <c r="L172" s="68">
        <v>18</v>
      </c>
      <c r="M172" s="68">
        <v>37</v>
      </c>
      <c r="N172" s="68">
        <v>24</v>
      </c>
      <c r="O172" s="151">
        <v>24</v>
      </c>
      <c r="P172" s="105">
        <v>23</v>
      </c>
      <c r="Q172" s="135">
        <v>194</v>
      </c>
      <c r="R172" s="211" t="s">
        <v>109</v>
      </c>
      <c r="S172" s="44" t="s">
        <v>110</v>
      </c>
      <c r="U172" s="21"/>
      <c r="V172" s="70" t="s">
        <v>114</v>
      </c>
      <c r="X172" s="71" t="s">
        <v>115</v>
      </c>
    </row>
    <row r="173" spans="5:24" ht="12.75">
      <c r="E173" s="79"/>
      <c r="F173" s="80"/>
      <c r="G173" s="81"/>
      <c r="H173" s="82" t="s">
        <v>91</v>
      </c>
      <c r="I173" s="83">
        <v>252</v>
      </c>
      <c r="J173" s="83">
        <v>276</v>
      </c>
      <c r="K173" s="83">
        <v>312</v>
      </c>
      <c r="L173" s="84">
        <v>312</v>
      </c>
      <c r="M173" s="83">
        <v>408</v>
      </c>
      <c r="N173" s="83">
        <v>318</v>
      </c>
      <c r="O173" s="152">
        <v>287.165</v>
      </c>
      <c r="P173" s="109">
        <v>324.195</v>
      </c>
      <c r="Q173" s="137">
        <v>2489.36</v>
      </c>
      <c r="R173" s="212" t="s">
        <v>111</v>
      </c>
      <c r="S173" s="139" t="s">
        <v>112</v>
      </c>
      <c r="U173" s="21"/>
      <c r="V173" s="86" t="s">
        <v>116</v>
      </c>
      <c r="X173" s="74"/>
    </row>
    <row r="174" spans="5:24" ht="12.75">
      <c r="E174" s="79"/>
      <c r="F174" s="80"/>
      <c r="G174" s="81"/>
      <c r="H174" s="82" t="s">
        <v>92</v>
      </c>
      <c r="I174" s="88">
        <v>0.3659722222222222</v>
      </c>
      <c r="J174" s="88">
        <v>0.31736111111111115</v>
      </c>
      <c r="K174" s="88">
        <v>0.3159722222222222</v>
      </c>
      <c r="L174" s="88">
        <v>0.27152777777777776</v>
      </c>
      <c r="M174" s="88">
        <v>0.3194444444444445</v>
      </c>
      <c r="N174" s="88">
        <v>0.29097222222222224</v>
      </c>
      <c r="O174" s="88">
        <v>0.2972222222222222</v>
      </c>
      <c r="P174" s="145">
        <v>0.2902777777777778</v>
      </c>
      <c r="Q174" s="144">
        <v>0.3076388888888889</v>
      </c>
      <c r="T174" s="45"/>
      <c r="U174" s="44"/>
      <c r="V174" s="75"/>
      <c r="W174" s="73"/>
      <c r="X174" s="74"/>
    </row>
    <row r="175" spans="5:24" ht="12.75">
      <c r="E175" s="79"/>
      <c r="F175" s="80"/>
      <c r="G175" s="81"/>
      <c r="H175" s="82" t="s">
        <v>93</v>
      </c>
      <c r="I175" s="89"/>
      <c r="J175" s="89">
        <v>15</v>
      </c>
      <c r="K175" s="89">
        <v>12</v>
      </c>
      <c r="L175" s="89">
        <v>12</v>
      </c>
      <c r="M175" s="89">
        <v>16</v>
      </c>
      <c r="N175" s="89">
        <v>8</v>
      </c>
      <c r="O175" s="89">
        <v>2</v>
      </c>
      <c r="P175" s="107">
        <v>3</v>
      </c>
      <c r="Q175" s="137">
        <v>68</v>
      </c>
      <c r="T175" s="45"/>
      <c r="U175" s="44"/>
      <c r="V175" s="75"/>
      <c r="W175" s="73"/>
      <c r="X175" s="74"/>
    </row>
    <row r="176" spans="5:24" ht="12.75">
      <c r="E176" s="79"/>
      <c r="F176" s="80"/>
      <c r="G176" s="81"/>
      <c r="H176" s="82" t="s">
        <v>94</v>
      </c>
      <c r="I176" s="89"/>
      <c r="J176" s="89"/>
      <c r="K176" s="89"/>
      <c r="L176" s="89"/>
      <c r="M176" s="89"/>
      <c r="N176" s="89"/>
      <c r="O176" s="89">
        <v>2</v>
      </c>
      <c r="P176" s="107"/>
      <c r="Q176" s="137">
        <v>2</v>
      </c>
      <c r="T176" s="45"/>
      <c r="U176" s="44"/>
      <c r="V176" s="75"/>
      <c r="W176" s="73"/>
      <c r="X176" s="74"/>
    </row>
    <row r="177" spans="5:24" ht="13.5" thickBot="1">
      <c r="E177" s="91"/>
      <c r="F177" s="92"/>
      <c r="G177" s="93"/>
      <c r="H177" s="94" t="s">
        <v>95</v>
      </c>
      <c r="I177" s="95"/>
      <c r="J177" s="95"/>
      <c r="K177" s="95"/>
      <c r="L177" s="96"/>
      <c r="M177" s="95"/>
      <c r="N177" s="95"/>
      <c r="O177" s="95"/>
      <c r="P177" s="108"/>
      <c r="Q177" s="141">
        <v>0</v>
      </c>
      <c r="T177" s="45"/>
      <c r="U177" s="44"/>
      <c r="V177" s="75"/>
      <c r="W177" s="73"/>
      <c r="X177" s="74"/>
    </row>
  </sheetData>
  <sheetProtection/>
  <autoFilter ref="A3:BH97"/>
  <mergeCells count="1">
    <mergeCell ref="AH2:AJ2"/>
  </mergeCells>
  <printOptions/>
  <pageMargins left="0" right="0" top="0" bottom="0" header="0" footer="0"/>
  <pageSetup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2017-01-13T10:55:24Z</cp:lastPrinted>
  <dcterms:created xsi:type="dcterms:W3CDTF">2012-01-15T15:43:20Z</dcterms:created>
  <dcterms:modified xsi:type="dcterms:W3CDTF">2017-01-15T18:01:50Z</dcterms:modified>
  <cp:category/>
  <cp:version/>
  <cp:contentType/>
  <cp:contentStatus/>
</cp:coreProperties>
</file>