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45" windowWidth="1602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<sst xmlns="http://schemas.openxmlformats.org/spreadsheetml/2006/main" count="86" uniqueCount="86">
  <si>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Andrzej Majewski (Klub Biegacza Biała Biega)</t>
  </si>
  <si>
    <t>Paweł Pakuła (Wisznice)</t>
  </si>
  <si>
    <t>Jakub Piech (Kraków)</t>
  </si>
  <si>
    <t>Maciej Bujak (Lublin)</t>
  </si>
  <si>
    <t>Rafał Pajdosz (Klub Biegacza Biała Biega)</t>
  </si>
  <si>
    <t>Dariusz Mackiewicz (Kodeń Biega)</t>
  </si>
  <si>
    <t>Ryszard Król (Wojownik Światła Radzyń Podlaski)</t>
  </si>
  <si>
    <t>Dominik Michalczuk(Lublin)</t>
  </si>
  <si>
    <t>Ewa Fabian (Klub Biegacza Biała Biega)</t>
  </si>
  <si>
    <t>Marta Lewtak (Agricola/Biała Podlaska)</t>
  </si>
  <si>
    <t xml:space="preserve">Bogdan Pietraszuk (Terespol) </t>
  </si>
  <si>
    <t>Mirosław Węda (www.studzianka.pl)</t>
  </si>
  <si>
    <t>Wojciech Szpura (Biała Podlaska)</t>
  </si>
  <si>
    <t>Krzysztof Bielak (www.biegowaprzygoda.eu)</t>
  </si>
  <si>
    <t>Paweł Dąbrowski (You run team Siedlce)</t>
  </si>
  <si>
    <t>Radosław Kasztelan (Biała Podlaska)</t>
  </si>
  <si>
    <t>Jerzy Lewtak (Agricola/Biała Podlaska)</t>
  </si>
  <si>
    <t>Tomasz Kowalczyk (Biała Podlaska)</t>
  </si>
  <si>
    <t>Andrzej Halicki (Biała Podlaska)</t>
  </si>
  <si>
    <t>Katarzyna Pajdosz (Klub Biegacza Biała Biega)</t>
  </si>
  <si>
    <t>Piotr Sójka (Klub Biegacza Biała Biega)</t>
  </si>
  <si>
    <t>Piotr Fedorczuk (Klub Biegacza Biała Biega)</t>
  </si>
  <si>
    <t>Marek Mandziuk (Klub Biegacza Biała Biega)</t>
  </si>
  <si>
    <t>Krzysztof Jurkitewicz (Klub Biegacza Biała Biega)</t>
  </si>
  <si>
    <t>Wiesław Połeć (Piła)</t>
  </si>
  <si>
    <t>Radosław Borkowski (Biała Podlaska)</t>
  </si>
  <si>
    <t>Karol Lewczuk (Studzianka)</t>
  </si>
  <si>
    <t>Marek Bagłaj (Klub Biegacza Biała Biega)</t>
  </si>
  <si>
    <t>Grzegorz Siciński (Klub Biegacza Biała Biega)</t>
  </si>
  <si>
    <t>Krzysztof Paszkowski (Klub Biegacza Biała Biega)</t>
  </si>
  <si>
    <t>Paulina Czyżowska (Gimnazjum Huta Mińska)</t>
  </si>
  <si>
    <t>Marek Czyżowski ZSZ nr 2 Mińsk Mazowiecki</t>
  </si>
  <si>
    <t>Krzysztof Struk (Biała Podlaska)</t>
  </si>
  <si>
    <t>Wiesław Karwowski (Aktywny rowerowy Międzyrzec)</t>
  </si>
  <si>
    <t>Janusz Łyskiewicz (Rzeczyca)</t>
  </si>
  <si>
    <t>Tomasz Kowalewski (Studzianka)</t>
  </si>
  <si>
    <t>Małgorzata Wierzbińska (Biała Podlaska)</t>
  </si>
  <si>
    <t>Michał Michaluk (You run team Siedlce)</t>
  </si>
  <si>
    <t>Weronika Młodzikowska (V-Max Adamów)</t>
  </si>
  <si>
    <t>Piotr Wetoszka (Klub Biegacza Biała Biega)</t>
  </si>
  <si>
    <t>Madara Mikelsone (Ryga/Łotwa)</t>
  </si>
  <si>
    <t>Paweł Piotrowski (Łomazy)</t>
  </si>
  <si>
    <t>Sindja Siraka (Ryga/Łotwa)</t>
  </si>
  <si>
    <t>Marcin Łochina (Biała Podlaska)</t>
  </si>
  <si>
    <t>Grzegorz Kuszneruk (Biała Podlaska)</t>
  </si>
  <si>
    <t>Grzegorz Wasilewski (Międzyrzec Podlaski)</t>
  </si>
  <si>
    <t>Anna Oleksiejuk Wasilewska (Miedzyrzec Podlaski)</t>
  </si>
  <si>
    <t>Jacek Bielecki (Klub Biegacza Biała Biega)</t>
  </si>
  <si>
    <t>Dawid Mackiewicz (Kodeń Biega)</t>
  </si>
  <si>
    <t>Paulina Tymoszuk (Kodeń Biega)</t>
  </si>
  <si>
    <t>Wojciech Banasik (Leszkowice)</t>
  </si>
  <si>
    <t>Mariola Bonecka (Aktywny Rowerowy Międzyrzec)</t>
  </si>
  <si>
    <t>Zbigniew Bonecki (Aktywny Rowerowy Międzyrzec)</t>
  </si>
  <si>
    <t xml:space="preserve">Laura Umecka (Ryga/Łotwa) </t>
  </si>
  <si>
    <t>Małgorzata Banasik (Leszkowice)</t>
  </si>
  <si>
    <t>Wiesław Węda (Studzianka)</t>
  </si>
  <si>
    <t>Marcin Gaponiuk (ASG Korpus Wschodni Terespol)</t>
  </si>
  <si>
    <t>Katarzyna Michalczuk (Lublin)</t>
  </si>
  <si>
    <t>Marcin Jaskólski (Biała Podlaska)</t>
  </si>
  <si>
    <t>Dawid Daniluk (ASG Korpus Wschodni Terespol)</t>
  </si>
  <si>
    <t>Adam Panasiuk (ASG Korpus Wschodni Terespol)</t>
  </si>
  <si>
    <t>Małgorzata Czyżowska (Mińsk Mazowiecki)</t>
  </si>
  <si>
    <t>Ewa Balaryn (Włodawa)</t>
  </si>
  <si>
    <t xml:space="preserve">Piotr Reducha (ASG Korpus Wschodni Terespol) </t>
  </si>
  <si>
    <t>Tomasz Balaryn (Włodawa)</t>
  </si>
  <si>
    <t>śr. czas/1km</t>
  </si>
  <si>
    <t>tempo km/h</t>
  </si>
  <si>
    <t>Nr startowy</t>
  </si>
  <si>
    <t>Imię i nazwisko (klub)</t>
  </si>
  <si>
    <t>czas</t>
  </si>
  <si>
    <t>Paweł Młodzikowski (V Max Adamów)</t>
  </si>
  <si>
    <t>Grzegorz Jakuszko (Terespol)</t>
  </si>
  <si>
    <t>Adam Mitura (Zakalew Gmina Kock)</t>
  </si>
  <si>
    <t>Wiesław Wysiński (V-Max Adamów)</t>
  </si>
  <si>
    <t>Marek Maziejuk (Biała Podlaska)</t>
  </si>
  <si>
    <t>Krzysztof Majewski (Klub Biegacza Biała Biega)</t>
  </si>
  <si>
    <t>Marek Lipka (Warszawa)</t>
  </si>
  <si>
    <t>Marek Kulik (Służby Mundurowe AWF Biała Podlaska)</t>
  </si>
  <si>
    <t xml:space="preserve">Łukasz Lewczuk (Studzianka) </t>
  </si>
  <si>
    <t>Damian Michaluk (You run team Siedlce)</t>
  </si>
  <si>
    <t>Krzysztof Piech (Klub Biegacza Biała Biega)</t>
  </si>
  <si>
    <t>Krzysztof Lewczuk (Studzianka)</t>
  </si>
  <si>
    <t>Marek Dencikowski (Konstantynów n. Biegiem)</t>
  </si>
  <si>
    <t>Wioleta Niedźwiedź (Studzianka)</t>
  </si>
  <si>
    <t>Krzysztof Kowalewski (Studzianka)</t>
  </si>
  <si>
    <t>Miejsce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</si>
</sst>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1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H24" sqref="H24"/>
    </sheetView>
  </sheetViews>
  <sheetFormatPr defaultColWidth="8.796875" defaultRowHeight="14.25"/>
  <cols>
    <col min="2" max="2" width="11.19921875" style="1" customWidth="1"/>
    <col min="3" max="3" width="38.8984375" style="0" customWidth="1"/>
    <col min="4" max="4" width="12.09765625" style="3" customWidth="1"/>
    <col min="5" max="5" width="12.8984375" style="3" customWidth="1"/>
    <col min="6" max="6" width="13.8984375" style="4" customWidth="1"/>
  </cols>
  <sheetData>
    <row r="1" spans="1:6" s="6" customFormat="1" ht="15">
      <c r="A1" s="6" t="s">
        <v>85</v>
      </c>
      <c r="B1" s="5" t="s">
        <v>67</v>
      </c>
      <c r="C1" s="5" t="s">
        <v>68</v>
      </c>
      <c r="D1" s="7" t="s">
        <v>69</v>
      </c>
      <c r="E1" s="7" t="s">
        <v>65</v>
      </c>
      <c r="F1" s="8" t="s">
        <v>66</v>
      </c>
    </row>
    <row r="2" spans="1:6" ht="14.25">
      <c r="A2" s="1">
        <v>1</v>
      </c>
      <c r="B2" s="1">
        <v>144</v>
      </c>
      <c r="C2" t="s">
        <v>70</v>
      </c>
      <c r="D2" s="3">
        <f>TIME(0,18,29)</f>
        <v>0.01283564814814815</v>
      </c>
      <c r="E2" s="3">
        <f>TIME(0,3,30)</f>
        <v>0.0024305555555555556</v>
      </c>
      <c r="F2" s="2">
        <v>17.14</v>
      </c>
    </row>
    <row r="3" spans="1:6" ht="14.25">
      <c r="A3" s="1">
        <v>2</v>
      </c>
      <c r="B3" s="1">
        <v>197</v>
      </c>
      <c r="C3" t="s">
        <v>71</v>
      </c>
      <c r="D3" s="3">
        <f>TIME(0,18,49)</f>
        <v>0.01306712962962963</v>
      </c>
      <c r="E3" s="3">
        <f>TIME(0,3,33)</f>
        <v>0.0024652777777777776</v>
      </c>
      <c r="F3" s="2">
        <v>16.84</v>
      </c>
    </row>
    <row r="4" spans="1:6" ht="14.25">
      <c r="A4" s="1">
        <v>3</v>
      </c>
      <c r="B4" s="1">
        <v>167</v>
      </c>
      <c r="C4" t="s">
        <v>72</v>
      </c>
      <c r="D4" s="3">
        <f>TIME(0,19,26)</f>
        <v>0.013495370370370371</v>
      </c>
      <c r="E4" s="3">
        <f>TIME(0,3,40)</f>
        <v>0.002546296296296296</v>
      </c>
      <c r="F4" s="2">
        <v>16.3</v>
      </c>
    </row>
    <row r="5" spans="1:6" ht="14.25">
      <c r="A5" s="1">
        <v>4</v>
      </c>
      <c r="B5" s="1">
        <v>130</v>
      </c>
      <c r="C5" t="s">
        <v>0</v>
      </c>
      <c r="D5" s="3">
        <f>TIME(0,19,32)</f>
        <v>0.013564814814814816</v>
      </c>
      <c r="E5" s="3">
        <f>TIME(0,3,41)</f>
        <v>0.0025578703703703705</v>
      </c>
      <c r="F5" s="2">
        <v>16.22</v>
      </c>
    </row>
    <row r="6" spans="1:6" ht="14.25">
      <c r="A6" s="1">
        <v>5</v>
      </c>
      <c r="B6" s="1">
        <v>150</v>
      </c>
      <c r="C6" t="s">
        <v>1</v>
      </c>
      <c r="D6" s="3">
        <f>TIME(0,19,37)</f>
        <v>0.013622685185185184</v>
      </c>
      <c r="E6" s="3">
        <f>TIME(0,3,42)</f>
        <v>0.0025694444444444445</v>
      </c>
      <c r="F6" s="2">
        <v>16.15</v>
      </c>
    </row>
    <row r="7" spans="1:6" ht="14.25">
      <c r="A7" s="1">
        <v>6</v>
      </c>
      <c r="B7" s="1">
        <v>195</v>
      </c>
      <c r="C7" t="s">
        <v>2</v>
      </c>
      <c r="D7" s="3">
        <f>TIME(0,19,54)</f>
        <v>0.013819444444444445</v>
      </c>
      <c r="E7" s="3">
        <f>TIME(0,3,46)</f>
        <v>0.002615740740740741</v>
      </c>
      <c r="F7" s="2">
        <v>15.92</v>
      </c>
    </row>
    <row r="8" spans="1:6" ht="14.25">
      <c r="A8" s="1">
        <v>7</v>
      </c>
      <c r="B8" s="1">
        <v>191</v>
      </c>
      <c r="C8" t="s">
        <v>73</v>
      </c>
      <c r="D8" s="3">
        <f>TIME(0,20,3)</f>
        <v>0.01392361111111111</v>
      </c>
      <c r="E8" s="3">
        <f>TIME(0,3,48)</f>
        <v>0.0026388888888888885</v>
      </c>
      <c r="F8" s="2">
        <v>15.8</v>
      </c>
    </row>
    <row r="9" spans="1:6" ht="14.25">
      <c r="A9" s="1">
        <v>8</v>
      </c>
      <c r="B9" s="1">
        <v>157</v>
      </c>
      <c r="C9" t="s">
        <v>3</v>
      </c>
      <c r="D9" s="3">
        <f>TIME(0,20,6)</f>
        <v>0.013958333333333335</v>
      </c>
      <c r="E9" s="3">
        <f>TIME(0,3,47)</f>
        <v>0.002627314814814815</v>
      </c>
      <c r="F9" s="2">
        <v>15.76</v>
      </c>
    </row>
    <row r="10" spans="1:6" ht="14.25">
      <c r="A10" s="1">
        <v>9</v>
      </c>
      <c r="B10" s="1">
        <v>122</v>
      </c>
      <c r="C10" t="s">
        <v>4</v>
      </c>
      <c r="D10" s="3">
        <f>TIME(0,20,42)</f>
        <v>0.014374999999999999</v>
      </c>
      <c r="E10" s="3">
        <f>TIME(0,3,55)</f>
        <v>0.0027199074074074074</v>
      </c>
      <c r="F10" s="2">
        <v>15.3</v>
      </c>
    </row>
    <row r="11" spans="1:6" ht="14.25">
      <c r="A11" s="1">
        <v>10</v>
      </c>
      <c r="B11" s="1">
        <v>148</v>
      </c>
      <c r="C11" t="s">
        <v>74</v>
      </c>
      <c r="D11" s="3">
        <f>TIME(0,20,43)</f>
        <v>0.014386574074074072</v>
      </c>
      <c r="E11" s="3">
        <f>TIME(0,3,55)</f>
        <v>0.0027199074074074074</v>
      </c>
      <c r="F11" s="2">
        <v>15.29</v>
      </c>
    </row>
    <row r="12" spans="1:6" ht="14.25">
      <c r="A12" s="1">
        <v>11</v>
      </c>
      <c r="B12" s="1">
        <v>200</v>
      </c>
      <c r="C12" t="s">
        <v>5</v>
      </c>
      <c r="D12" s="3">
        <f>TIME(0,20,50)</f>
        <v>0.014467592592592593</v>
      </c>
      <c r="E12" s="3">
        <f>TIME(0,3,56)</f>
        <v>0.002731481481481482</v>
      </c>
      <c r="F12" s="2">
        <v>15.21</v>
      </c>
    </row>
    <row r="13" spans="1:6" ht="14.25">
      <c r="A13" s="1">
        <v>12</v>
      </c>
      <c r="B13" s="1">
        <v>117</v>
      </c>
      <c r="C13" t="s">
        <v>75</v>
      </c>
      <c r="D13" s="3">
        <f>TIME(0,21,16)</f>
        <v>0.01476851851851852</v>
      </c>
      <c r="E13" s="3">
        <f>TIME(0,4,1)</f>
        <v>0.002789351851851852</v>
      </c>
      <c r="F13" s="2">
        <v>14.9</v>
      </c>
    </row>
    <row r="14" spans="1:6" ht="14.25">
      <c r="A14" s="1">
        <v>13</v>
      </c>
      <c r="B14" s="1">
        <v>133</v>
      </c>
      <c r="C14" t="s">
        <v>6</v>
      </c>
      <c r="D14" s="3">
        <f>TIME(0,21,27)</f>
        <v>0.014895833333333332</v>
      </c>
      <c r="E14" s="3">
        <f>TIME(0,4,3)</f>
        <v>0.0028124999999999995</v>
      </c>
      <c r="F14" s="2">
        <v>14.77</v>
      </c>
    </row>
    <row r="15" spans="1:6" ht="14.25">
      <c r="A15" s="1">
        <v>14</v>
      </c>
      <c r="B15" s="1">
        <v>137</v>
      </c>
      <c r="C15" t="s">
        <v>7</v>
      </c>
      <c r="D15" s="3">
        <f>TIME(0,22,5)</f>
        <v>0.015335648148148147</v>
      </c>
      <c r="E15" s="3">
        <f>TIME(0,4,10)</f>
        <v>0.002893518518518519</v>
      </c>
      <c r="F15" s="2">
        <v>14.35</v>
      </c>
    </row>
    <row r="16" spans="1:6" ht="14.25">
      <c r="A16" s="1">
        <v>15</v>
      </c>
      <c r="B16" s="1">
        <v>129</v>
      </c>
      <c r="C16" t="s">
        <v>76</v>
      </c>
      <c r="D16" s="3">
        <f>TIME(0,22,18)</f>
        <v>0.015486111111111112</v>
      </c>
      <c r="E16" s="3">
        <f>TIME(0,4,13)</f>
        <v>0.0029282407407407412</v>
      </c>
      <c r="F16" s="2">
        <v>14.21</v>
      </c>
    </row>
    <row r="17" spans="1:6" ht="14.25">
      <c r="A17" s="1">
        <v>16</v>
      </c>
      <c r="B17" s="1">
        <v>113</v>
      </c>
      <c r="C17" t="s">
        <v>8</v>
      </c>
      <c r="D17" s="3">
        <f>TIME(0,22,25)</f>
        <v>0.01556712962962963</v>
      </c>
      <c r="E17" s="3">
        <f>TIME(0,4,14)</f>
        <v>0.002939814814814815</v>
      </c>
      <c r="F17" s="2">
        <v>14.13</v>
      </c>
    </row>
    <row r="18" spans="1:6" ht="14.25">
      <c r="A18" s="1">
        <v>17</v>
      </c>
      <c r="B18" s="1">
        <v>192</v>
      </c>
      <c r="C18" t="s">
        <v>9</v>
      </c>
      <c r="D18" s="3">
        <f>TIME(0,22,31)</f>
        <v>0.015636574074074074</v>
      </c>
      <c r="E18" s="3">
        <f>TIME(0,4,15)</f>
        <v>0.002951388888888889</v>
      </c>
      <c r="F18" s="2">
        <v>14.07</v>
      </c>
    </row>
    <row r="19" spans="1:6" ht="14.25">
      <c r="A19" s="1">
        <v>18</v>
      </c>
      <c r="B19" s="1">
        <v>196</v>
      </c>
      <c r="C19" t="s">
        <v>10</v>
      </c>
      <c r="D19" s="3">
        <f>TIME(0,22,35)</f>
        <v>0.01568287037037037</v>
      </c>
      <c r="E19" s="3">
        <f>TIME(0,4,16)</f>
        <v>0.002962962962962963</v>
      </c>
      <c r="F19" s="2">
        <v>14.03</v>
      </c>
    </row>
    <row r="20" spans="1:6" ht="14.25">
      <c r="A20" s="1">
        <v>19</v>
      </c>
      <c r="B20" s="1">
        <v>156</v>
      </c>
      <c r="C20" t="s">
        <v>77</v>
      </c>
      <c r="D20" s="3">
        <f>TIME(0,22,37)</f>
        <v>0.01570601851851852</v>
      </c>
      <c r="E20" s="3">
        <f>TIME(0,4,17)</f>
        <v>0.0029745370370370373</v>
      </c>
      <c r="F20" s="2">
        <v>14.01</v>
      </c>
    </row>
    <row r="21" spans="1:6" ht="14.25">
      <c r="A21" s="1">
        <v>20</v>
      </c>
      <c r="B21" s="1">
        <v>155</v>
      </c>
      <c r="C21" t="s">
        <v>12</v>
      </c>
      <c r="D21" s="3">
        <f>TIME(0,22,43)</f>
        <v>0.01577546296296296</v>
      </c>
      <c r="E21" s="3">
        <f>TIME(0,4,18)</f>
        <v>0.0029861111111111113</v>
      </c>
      <c r="F21" s="2">
        <v>13.95</v>
      </c>
    </row>
    <row r="22" spans="1:6" ht="14.25">
      <c r="A22" s="1">
        <v>21</v>
      </c>
      <c r="B22" s="1">
        <v>107</v>
      </c>
      <c r="C22" t="s">
        <v>11</v>
      </c>
      <c r="D22" s="3">
        <f>TIME(0,22,46)</f>
        <v>0.015810185185185184</v>
      </c>
      <c r="E22" s="3">
        <f>TIME(0,4,18)</f>
        <v>0.0029861111111111113</v>
      </c>
      <c r="F22" s="2">
        <v>13.92</v>
      </c>
    </row>
    <row r="23" spans="1:6" ht="14.25">
      <c r="A23" s="1">
        <v>22</v>
      </c>
      <c r="B23" s="1">
        <v>180</v>
      </c>
      <c r="C23" t="s">
        <v>13</v>
      </c>
      <c r="D23" s="3">
        <f>TIME(0,22,54)</f>
        <v>0.015902777777777776</v>
      </c>
      <c r="E23" s="3">
        <f>TIME(0,4,20)</f>
        <v>0.003009259259259259</v>
      </c>
      <c r="F23" s="2">
        <v>13.83</v>
      </c>
    </row>
    <row r="24" spans="1:6" ht="14.25">
      <c r="A24" s="1">
        <v>23</v>
      </c>
      <c r="B24" s="1">
        <v>182</v>
      </c>
      <c r="C24" t="s">
        <v>14</v>
      </c>
      <c r="D24" s="3">
        <f>TIME(0,22,58)</f>
        <v>0.015949074074074074</v>
      </c>
      <c r="E24" s="3">
        <f>TIME(0,4,20)</f>
        <v>0.003009259259259259</v>
      </c>
      <c r="F24" s="2">
        <v>13.79</v>
      </c>
    </row>
    <row r="25" spans="1:6" ht="14.25">
      <c r="A25" s="1">
        <v>24</v>
      </c>
      <c r="B25" s="1">
        <v>123</v>
      </c>
      <c r="C25" t="s">
        <v>78</v>
      </c>
      <c r="D25" s="3">
        <f>TIME(0,23,10)</f>
        <v>0.016087962962962964</v>
      </c>
      <c r="E25" s="3">
        <f>TIME(0,4,23)</f>
        <v>0.003043981481481482</v>
      </c>
      <c r="F25" s="2">
        <v>13.67</v>
      </c>
    </row>
    <row r="26" spans="1:6" ht="14.25">
      <c r="A26" s="1">
        <v>25</v>
      </c>
      <c r="B26" s="1">
        <v>187</v>
      </c>
      <c r="C26" t="s">
        <v>15</v>
      </c>
      <c r="D26" s="3">
        <f>TIME(0,23,17)</f>
        <v>0.016168981481481482</v>
      </c>
      <c r="E26" s="3">
        <f>TIME(0,4,24)</f>
        <v>0.0030555555555555557</v>
      </c>
      <c r="F26" s="2">
        <v>13.61</v>
      </c>
    </row>
    <row r="27" spans="1:6" ht="14.25">
      <c r="A27" s="1">
        <v>26</v>
      </c>
      <c r="B27" s="1">
        <v>181</v>
      </c>
      <c r="C27" t="s">
        <v>16</v>
      </c>
      <c r="D27" s="3">
        <f>TIME(0,23,35)</f>
        <v>0.016377314814814813</v>
      </c>
      <c r="E27" s="3">
        <f>TIME(0,4,27)</f>
        <v>0.003090277777777778</v>
      </c>
      <c r="F27" s="2">
        <v>13.43</v>
      </c>
    </row>
    <row r="28" spans="1:6" ht="14.25">
      <c r="A28" s="1">
        <v>27</v>
      </c>
      <c r="B28" s="1">
        <v>189</v>
      </c>
      <c r="C28" t="s">
        <v>17</v>
      </c>
      <c r="D28" s="3">
        <f>TIME(0,23,44)</f>
        <v>0.016481481481481482</v>
      </c>
      <c r="E28" s="3">
        <f>TIME(0,4,29)</f>
        <v>0.0031134259259259257</v>
      </c>
      <c r="F28" s="2">
        <v>13.35</v>
      </c>
    </row>
    <row r="29" spans="1:6" ht="14.25">
      <c r="A29" s="1">
        <v>28</v>
      </c>
      <c r="B29" s="1">
        <v>138</v>
      </c>
      <c r="C29" t="s">
        <v>18</v>
      </c>
      <c r="D29" s="3">
        <f>TIME(0,23,44)</f>
        <v>0.016481481481481482</v>
      </c>
      <c r="E29" s="3">
        <f>TIME(0,4,29)</f>
        <v>0.0031134259259259257</v>
      </c>
      <c r="F29" s="2">
        <v>13.35</v>
      </c>
    </row>
    <row r="30" spans="1:6" ht="14.25">
      <c r="A30" s="1">
        <v>29</v>
      </c>
      <c r="B30" s="1">
        <v>126</v>
      </c>
      <c r="C30" t="s">
        <v>19</v>
      </c>
      <c r="D30" s="3">
        <f>TIME(0,23,46)</f>
        <v>0.01650462962962963</v>
      </c>
      <c r="E30" s="3">
        <f>TIME(0,4,30)</f>
        <v>0.0031249999999999997</v>
      </c>
      <c r="F30" s="2">
        <v>13.33</v>
      </c>
    </row>
    <row r="31" spans="1:6" ht="14.25">
      <c r="A31" s="1">
        <v>30</v>
      </c>
      <c r="B31" s="1">
        <v>153</v>
      </c>
      <c r="C31" t="s">
        <v>20</v>
      </c>
      <c r="D31" s="3">
        <f>TIME(0,23,56)</f>
        <v>0.016620370370370372</v>
      </c>
      <c r="E31" s="3">
        <f>TIME(0,4,31)</f>
        <v>0.003136574074074074</v>
      </c>
      <c r="F31" s="2">
        <v>13.24</v>
      </c>
    </row>
    <row r="32" spans="1:6" ht="14.25">
      <c r="A32" s="1">
        <v>31</v>
      </c>
      <c r="B32" s="1">
        <v>152</v>
      </c>
      <c r="C32" t="s">
        <v>79</v>
      </c>
      <c r="D32" s="3">
        <f>TIME(0,23,57)</f>
        <v>0.016631944444444446</v>
      </c>
      <c r="E32" s="3">
        <f>TIME(0,4,32)</f>
        <v>0.003148148148148148</v>
      </c>
      <c r="F32" s="2">
        <v>13.23</v>
      </c>
    </row>
    <row r="33" spans="1:6" ht="14.25">
      <c r="A33" s="1">
        <v>32</v>
      </c>
      <c r="B33" s="1">
        <v>109</v>
      </c>
      <c r="C33" t="s">
        <v>80</v>
      </c>
      <c r="D33" s="3">
        <f>TIME(0,24,0)</f>
        <v>0.016666666666666666</v>
      </c>
      <c r="E33" s="3">
        <f>TIME(0,4,32)</f>
        <v>0.003148148148148148</v>
      </c>
      <c r="F33" s="2">
        <v>13.2</v>
      </c>
    </row>
    <row r="34" spans="1:6" ht="14.25">
      <c r="A34" s="1">
        <v>33</v>
      </c>
      <c r="B34" s="1">
        <v>118</v>
      </c>
      <c r="C34" t="s">
        <v>21</v>
      </c>
      <c r="D34" s="3">
        <f>TIME(0,24,3)</f>
        <v>0.016701388888888887</v>
      </c>
      <c r="E34" s="3">
        <f>TIME(0,4,33)</f>
        <v>0.003159722222222222</v>
      </c>
      <c r="F34" s="2">
        <v>13.17</v>
      </c>
    </row>
    <row r="35" spans="1:6" ht="14.25">
      <c r="A35" s="1">
        <v>34</v>
      </c>
      <c r="B35" s="1">
        <v>115</v>
      </c>
      <c r="C35" t="s">
        <v>22</v>
      </c>
      <c r="D35" s="3">
        <f>TIME(0,24,5)</f>
        <v>0.016724537037037034</v>
      </c>
      <c r="E35" s="3">
        <f>TIME(0,4,33)</f>
        <v>0.003159722222222222</v>
      </c>
      <c r="F35" s="2">
        <v>13.15</v>
      </c>
    </row>
    <row r="36" spans="1:6" ht="14.25">
      <c r="A36" s="1">
        <v>35</v>
      </c>
      <c r="B36" s="1">
        <v>125</v>
      </c>
      <c r="C36" t="s">
        <v>23</v>
      </c>
      <c r="D36" s="3">
        <f>TIME(0,24,8)</f>
        <v>0.01675925925925926</v>
      </c>
      <c r="E36" s="3">
        <f>TIME(0,4,34)</f>
        <v>0.0031712962962962958</v>
      </c>
      <c r="F36" s="2">
        <v>13.13</v>
      </c>
    </row>
    <row r="37" spans="1:6" ht="14.25">
      <c r="A37" s="1">
        <v>36</v>
      </c>
      <c r="B37" s="1">
        <v>158</v>
      </c>
      <c r="C37" t="s">
        <v>24</v>
      </c>
      <c r="D37" s="3">
        <f>TIME(0,24,9)</f>
        <v>0.016770833333333332</v>
      </c>
      <c r="E37" s="3">
        <f>TIME(0,4,34)</f>
        <v>0.0031712962962962958</v>
      </c>
      <c r="F37" s="2">
        <v>13.12</v>
      </c>
    </row>
    <row r="38" spans="1:6" ht="14.25">
      <c r="A38" s="1">
        <v>37</v>
      </c>
      <c r="B38" s="1">
        <v>154</v>
      </c>
      <c r="C38" t="s">
        <v>25</v>
      </c>
      <c r="D38" s="3">
        <f>TIME(0,24,14)</f>
        <v>0.016828703703703703</v>
      </c>
      <c r="E38" s="3">
        <f>TIME(0,4,35)</f>
        <v>0.00318287037037037</v>
      </c>
      <c r="F38" s="2">
        <v>13.07</v>
      </c>
    </row>
    <row r="39" spans="1:6" ht="14.25">
      <c r="A39" s="1">
        <v>38</v>
      </c>
      <c r="B39" s="1">
        <v>108</v>
      </c>
      <c r="C39" t="s">
        <v>81</v>
      </c>
      <c r="D39" s="3">
        <f>TIME(0,24,16)</f>
        <v>0.01685185185185185</v>
      </c>
      <c r="E39" s="3">
        <f>TIME(0,4,35)</f>
        <v>0.00318287037037037</v>
      </c>
      <c r="F39" s="2">
        <v>13.05</v>
      </c>
    </row>
    <row r="40" spans="1:6" ht="14.25">
      <c r="A40" s="1">
        <v>39</v>
      </c>
      <c r="B40" s="1">
        <v>128</v>
      </c>
      <c r="C40" t="s">
        <v>26</v>
      </c>
      <c r="D40" s="3">
        <f>TIME(0,24,23)</f>
        <v>0.01693287037037037</v>
      </c>
      <c r="E40" s="3">
        <f>TIME(0,4,37)</f>
        <v>0.003206018518518519</v>
      </c>
      <c r="F40" s="2">
        <v>12.99</v>
      </c>
    </row>
    <row r="41" spans="1:6" ht="14.25">
      <c r="A41" s="1">
        <v>40</v>
      </c>
      <c r="B41" s="1">
        <v>124</v>
      </c>
      <c r="C41" t="s">
        <v>27</v>
      </c>
      <c r="D41" s="3">
        <f>TIME(0,24,25)</f>
        <v>0.01695601851851852</v>
      </c>
      <c r="E41" s="3">
        <f>TIME(0,4,37)</f>
        <v>0.003206018518518519</v>
      </c>
      <c r="F41" s="2">
        <v>12.97</v>
      </c>
    </row>
    <row r="42" spans="1:6" ht="14.25">
      <c r="A42" s="1">
        <v>41</v>
      </c>
      <c r="B42" s="1">
        <v>112</v>
      </c>
      <c r="C42" t="s">
        <v>28</v>
      </c>
      <c r="D42" s="3">
        <f>TIME(0,24,27)</f>
        <v>0.016979166666666667</v>
      </c>
      <c r="E42" s="3">
        <f>TIME(0,4,37)</f>
        <v>0.003206018518518519</v>
      </c>
      <c r="F42" s="2">
        <v>12.96</v>
      </c>
    </row>
    <row r="43" spans="1:6" ht="14.25">
      <c r="A43" s="1">
        <v>42</v>
      </c>
      <c r="B43" s="1">
        <v>110</v>
      </c>
      <c r="C43" t="s">
        <v>29</v>
      </c>
      <c r="D43" s="3">
        <f>TIME(0,24,29)</f>
        <v>0.017002314814814814</v>
      </c>
      <c r="E43" s="3">
        <f>TIME(0,4,38)</f>
        <v>0.0032175925925925926</v>
      </c>
      <c r="F43" s="2">
        <v>12.94</v>
      </c>
    </row>
    <row r="44" spans="1:6" ht="14.25">
      <c r="A44" s="1">
        <v>43</v>
      </c>
      <c r="B44" s="1">
        <v>162</v>
      </c>
      <c r="C44" t="s">
        <v>30</v>
      </c>
      <c r="D44" s="3">
        <f>TIME(0,24,38)</f>
        <v>0.017106481481481483</v>
      </c>
      <c r="E44" s="3">
        <f>TIME(0,4,39)</f>
        <v>0.0032291666666666666</v>
      </c>
      <c r="F44" s="2">
        <v>12.86</v>
      </c>
    </row>
    <row r="45" spans="1:6" ht="14.25">
      <c r="A45" s="1">
        <v>44</v>
      </c>
      <c r="B45" s="1">
        <v>163</v>
      </c>
      <c r="C45" t="s">
        <v>31</v>
      </c>
      <c r="D45" s="3">
        <f>TIME(0,24,41)</f>
        <v>0.017141203703703704</v>
      </c>
      <c r="E45" s="3">
        <f>TIME(0,4,40)</f>
        <v>0.0032407407407407406</v>
      </c>
      <c r="F45" s="2">
        <v>12.83</v>
      </c>
    </row>
    <row r="46" spans="1:6" ht="14.25">
      <c r="A46" s="1">
        <v>45</v>
      </c>
      <c r="B46" s="1">
        <v>194</v>
      </c>
      <c r="C46" t="s">
        <v>32</v>
      </c>
      <c r="D46" s="3">
        <f>TIME(0,24,52)</f>
        <v>0.01726851851851852</v>
      </c>
      <c r="E46" s="3">
        <f>TIME(0,4,42)</f>
        <v>0.003263888888888889</v>
      </c>
      <c r="F46" s="2">
        <v>12.74</v>
      </c>
    </row>
    <row r="47" spans="1:6" ht="14.25">
      <c r="A47" s="1">
        <v>46</v>
      </c>
      <c r="B47" s="1">
        <v>190</v>
      </c>
      <c r="C47" t="s">
        <v>33</v>
      </c>
      <c r="D47" s="3">
        <f>TIME(0,24,54)</f>
        <v>0.017291666666666667</v>
      </c>
      <c r="E47" s="3">
        <f>TIME(0,4,42)</f>
        <v>0.003263888888888889</v>
      </c>
      <c r="F47" s="2">
        <v>12.72</v>
      </c>
    </row>
    <row r="48" spans="1:6" ht="14.25">
      <c r="A48" s="1">
        <v>47</v>
      </c>
      <c r="B48" s="1">
        <v>160</v>
      </c>
      <c r="C48" t="s">
        <v>82</v>
      </c>
      <c r="D48" s="3">
        <f>TIME(0,25,0)</f>
        <v>0.017361111111111112</v>
      </c>
      <c r="E48" s="3">
        <f>TIME(0,4,44)</f>
        <v>0.0032870370370370367</v>
      </c>
      <c r="F48" s="2">
        <v>12.67</v>
      </c>
    </row>
    <row r="49" spans="1:6" ht="14.25">
      <c r="A49" s="1">
        <v>48</v>
      </c>
      <c r="B49" s="1">
        <v>199</v>
      </c>
      <c r="C49" t="s">
        <v>34</v>
      </c>
      <c r="D49" s="3">
        <f>TIME(0,25,24)</f>
        <v>0.017638888888888888</v>
      </c>
      <c r="E49" s="3">
        <f>TIME(0,4,48)</f>
        <v>0.0033333333333333335</v>
      </c>
      <c r="F49" s="2">
        <v>12.47</v>
      </c>
    </row>
    <row r="50" spans="1:6" ht="14.25">
      <c r="A50" s="1">
        <v>49</v>
      </c>
      <c r="B50" s="1">
        <v>104</v>
      </c>
      <c r="C50" t="s">
        <v>35</v>
      </c>
      <c r="D50" s="3">
        <f>TIME(0,25,26)</f>
        <v>0.017662037037037035</v>
      </c>
      <c r="E50" s="3">
        <f>TIME(0,4,49)</f>
        <v>0.003344907407407407</v>
      </c>
      <c r="F50" s="2">
        <v>12.46</v>
      </c>
    </row>
    <row r="51" spans="1:6" ht="14.25">
      <c r="A51" s="1">
        <v>50</v>
      </c>
      <c r="B51" s="1">
        <v>106</v>
      </c>
      <c r="C51" t="s">
        <v>83</v>
      </c>
      <c r="D51" s="3">
        <f>TIME(0,25,39)</f>
        <v>0.0178125</v>
      </c>
      <c r="E51" s="3">
        <f>TIME(0,4,51)</f>
        <v>0.003368055555555555</v>
      </c>
      <c r="F51" s="2">
        <v>12.35</v>
      </c>
    </row>
    <row r="52" spans="1:6" ht="14.25">
      <c r="A52" s="1">
        <v>51</v>
      </c>
      <c r="B52" s="1">
        <v>136</v>
      </c>
      <c r="C52" t="s">
        <v>36</v>
      </c>
      <c r="D52" s="3">
        <f>TIME(0,25,42)</f>
        <v>0.017847222222222223</v>
      </c>
      <c r="E52" s="3">
        <f>TIME(0,4,52)</f>
        <v>0.00337962962962963</v>
      </c>
      <c r="F52" s="2">
        <v>12.33</v>
      </c>
    </row>
    <row r="53" spans="1:6" ht="14.25">
      <c r="A53" s="1">
        <v>52</v>
      </c>
      <c r="B53" s="1">
        <v>183</v>
      </c>
      <c r="C53" t="s">
        <v>37</v>
      </c>
      <c r="D53" s="3">
        <f>TIME(0,25,44)</f>
        <v>0.017870370370370373</v>
      </c>
      <c r="E53" s="3">
        <f>TIME(0,4,52)</f>
        <v>0.00337962962962963</v>
      </c>
      <c r="F53" s="2">
        <v>12.31</v>
      </c>
    </row>
    <row r="54" spans="1:6" ht="14.25">
      <c r="A54" s="1">
        <v>53</v>
      </c>
      <c r="B54" s="1">
        <v>147</v>
      </c>
      <c r="C54" t="s">
        <v>84</v>
      </c>
      <c r="D54" s="3">
        <f>TIME(0,25,58)</f>
        <v>0.018032407407407407</v>
      </c>
      <c r="E54" s="3">
        <f>TIME(0,4,55)</f>
        <v>0.003414351851851852</v>
      </c>
      <c r="F54" s="2">
        <v>12.2</v>
      </c>
    </row>
    <row r="55" spans="1:6" ht="14.25">
      <c r="A55" s="1">
        <v>54</v>
      </c>
      <c r="B55" s="1">
        <v>146</v>
      </c>
      <c r="C55" t="s">
        <v>38</v>
      </c>
      <c r="D55" s="3">
        <f>TIME(0,26,0)</f>
        <v>0.018055555555555557</v>
      </c>
      <c r="E55" s="3">
        <f>TIME(0,4,55)</f>
        <v>0.003414351851851852</v>
      </c>
      <c r="F55" s="2">
        <v>12.18</v>
      </c>
    </row>
    <row r="56" spans="1:6" ht="14.25">
      <c r="A56" s="1">
        <v>55</v>
      </c>
      <c r="B56" s="1">
        <v>114</v>
      </c>
      <c r="C56" t="s">
        <v>39</v>
      </c>
      <c r="D56" s="3">
        <f>TIME(0,26,4)</f>
        <v>0.01810185185185185</v>
      </c>
      <c r="E56" s="3">
        <f>TIME(0,4,56)</f>
        <v>0.003425925925925926</v>
      </c>
      <c r="F56" s="2">
        <v>12.15</v>
      </c>
    </row>
    <row r="57" spans="1:6" ht="14.25">
      <c r="A57" s="1">
        <v>56</v>
      </c>
      <c r="B57" s="1">
        <v>134</v>
      </c>
      <c r="C57" t="s">
        <v>40</v>
      </c>
      <c r="D57" s="3">
        <f>TIME(0,26,10)</f>
        <v>0.018171296296296297</v>
      </c>
      <c r="E57" s="3">
        <f>TIME(0,4,57)</f>
        <v>0.0034375</v>
      </c>
      <c r="F57" s="2">
        <v>12.11</v>
      </c>
    </row>
    <row r="58" spans="1:6" ht="14.25">
      <c r="A58" s="1">
        <v>57</v>
      </c>
      <c r="B58" s="1">
        <v>132</v>
      </c>
      <c r="C58" t="s">
        <v>42</v>
      </c>
      <c r="D58" s="3">
        <f>TIME(0,26,34)</f>
        <v>0.018449074074074073</v>
      </c>
      <c r="E58" s="3">
        <f>TIME(0,5,1)</f>
        <v>0.003483796296296296</v>
      </c>
      <c r="F58" s="2">
        <v>11.92</v>
      </c>
    </row>
    <row r="59" spans="1:6" ht="14.25">
      <c r="A59" s="1">
        <v>58</v>
      </c>
      <c r="B59" s="1">
        <v>185</v>
      </c>
      <c r="C59" t="s">
        <v>41</v>
      </c>
      <c r="D59" s="3">
        <f>TIME(0,26,38)</f>
        <v>0.01849537037037037</v>
      </c>
      <c r="E59" s="3">
        <f>TIME(0,5,2)</f>
        <v>0.0034953703703703705</v>
      </c>
      <c r="F59" s="2">
        <v>11.89</v>
      </c>
    </row>
    <row r="60" spans="1:6" ht="14.25">
      <c r="A60" s="1">
        <v>59</v>
      </c>
      <c r="B60" s="1">
        <v>193</v>
      </c>
      <c r="C60" t="s">
        <v>43</v>
      </c>
      <c r="D60" s="3">
        <f>TIME(0,26,47)</f>
        <v>0.018599537037037036</v>
      </c>
      <c r="E60" s="3">
        <f>TIME(0,5,4)</f>
        <v>0.0035185185185185185</v>
      </c>
      <c r="F60" s="2">
        <v>11.83</v>
      </c>
    </row>
    <row r="61" spans="1:6" ht="14.25">
      <c r="A61" s="1">
        <v>60</v>
      </c>
      <c r="B61" s="1">
        <v>186</v>
      </c>
      <c r="C61" t="s">
        <v>44</v>
      </c>
      <c r="D61" s="3">
        <f>TIME(0,26,48)</f>
        <v>0.01861111111111111</v>
      </c>
      <c r="E61" s="3">
        <f>TIME(0,5,4)</f>
        <v>0.0035185185185185185</v>
      </c>
      <c r="F61" s="2">
        <v>11.82</v>
      </c>
    </row>
    <row r="62" spans="1:6" ht="14.25">
      <c r="A62" s="1">
        <v>61</v>
      </c>
      <c r="B62" s="1">
        <v>184</v>
      </c>
      <c r="C62" t="s">
        <v>45</v>
      </c>
      <c r="D62" s="3">
        <f>TIME(0,27,41)</f>
        <v>0.019224537037037037</v>
      </c>
      <c r="E62" s="3">
        <f>TIME(0,5,14)</f>
        <v>0.0036342592592592594</v>
      </c>
      <c r="F62" s="2">
        <v>11.44</v>
      </c>
    </row>
    <row r="63" spans="1:6" ht="14.25">
      <c r="A63" s="1">
        <v>62</v>
      </c>
      <c r="B63" s="1">
        <v>151</v>
      </c>
      <c r="C63" t="s">
        <v>46</v>
      </c>
      <c r="D63" s="3">
        <f>TIME(0,27,41)</f>
        <v>0.019224537037037037</v>
      </c>
      <c r="E63" s="3">
        <f>TIME(0,5,14)</f>
        <v>0.0036342592592592594</v>
      </c>
      <c r="F63" s="2">
        <v>11.44</v>
      </c>
    </row>
    <row r="64" spans="1:6" ht="14.25">
      <c r="A64" s="1">
        <v>63</v>
      </c>
      <c r="B64" s="1">
        <v>159</v>
      </c>
      <c r="C64" t="s">
        <v>50</v>
      </c>
      <c r="D64" s="3">
        <f>TIME(0,28,16)</f>
        <v>0.01962962962962963</v>
      </c>
      <c r="E64" s="3">
        <f>TIME(0,5,21)</f>
        <v>0.0037152777777777774</v>
      </c>
      <c r="F64" s="2">
        <v>11.21</v>
      </c>
    </row>
    <row r="65" spans="1:6" ht="14.25">
      <c r="A65" s="1">
        <v>64</v>
      </c>
      <c r="B65" s="1">
        <v>121</v>
      </c>
      <c r="C65" t="s">
        <v>47</v>
      </c>
      <c r="D65" s="3">
        <f>TIME(0,28,25)</f>
        <v>0.019733796296296298</v>
      </c>
      <c r="E65" s="3">
        <f>TIME(0,5,22)</f>
        <v>0.0037268518518518514</v>
      </c>
      <c r="F65" s="2">
        <v>11.15</v>
      </c>
    </row>
    <row r="66" spans="1:6" ht="14.25">
      <c r="A66" s="1">
        <v>65</v>
      </c>
      <c r="B66" s="1">
        <v>188</v>
      </c>
      <c r="C66" t="s">
        <v>48</v>
      </c>
      <c r="D66" s="3">
        <f>TIME(0,28,31)</f>
        <v>0.01980324074074074</v>
      </c>
      <c r="E66" s="3">
        <f>TIME(0,5,24)</f>
        <v>0.0037500000000000003</v>
      </c>
      <c r="F66" s="2">
        <v>11.11</v>
      </c>
    </row>
    <row r="67" spans="1:6" ht="14.25">
      <c r="A67" s="1">
        <v>66</v>
      </c>
      <c r="B67" s="1">
        <v>198</v>
      </c>
      <c r="C67" t="s">
        <v>49</v>
      </c>
      <c r="D67" s="3">
        <f>TIME(0,28,31)</f>
        <v>0.01980324074074074</v>
      </c>
      <c r="E67" s="3">
        <f>TIME(0,5,24)</f>
        <v>0.0037500000000000003</v>
      </c>
      <c r="F67" s="2">
        <v>11.11</v>
      </c>
    </row>
    <row r="68" spans="1:6" ht="14.25">
      <c r="A68" s="1">
        <v>67</v>
      </c>
      <c r="B68" s="1">
        <v>143</v>
      </c>
      <c r="C68" t="s">
        <v>51</v>
      </c>
      <c r="D68" s="3">
        <f>TIME(0,28,44)</f>
        <v>0.019953703703703706</v>
      </c>
      <c r="E68" s="3">
        <f>TIME(0,5,26)</f>
        <v>0.0037731481481481483</v>
      </c>
      <c r="F68" s="2">
        <v>11.03</v>
      </c>
    </row>
    <row r="69" spans="1:6" ht="14.25">
      <c r="A69" s="1">
        <v>68</v>
      </c>
      <c r="B69" s="1">
        <v>149</v>
      </c>
      <c r="C69" t="s">
        <v>52</v>
      </c>
      <c r="D69" s="3">
        <f>TIME(0,28,44)</f>
        <v>0.019953703703703706</v>
      </c>
      <c r="E69" s="3">
        <f>TIME(0,5,26)</f>
        <v>0.0037731481481481483</v>
      </c>
      <c r="F69" s="2">
        <v>11.03</v>
      </c>
    </row>
    <row r="70" spans="1:6" ht="14.25">
      <c r="A70" s="1">
        <v>69</v>
      </c>
      <c r="B70" s="1">
        <v>135</v>
      </c>
      <c r="C70" t="s">
        <v>53</v>
      </c>
      <c r="D70" s="3">
        <f>TIME(0,29,7)</f>
        <v>0.02021990740740741</v>
      </c>
      <c r="E70" s="3">
        <f>TIME(0,5,30)</f>
        <v>0.0038194444444444443</v>
      </c>
      <c r="F70" s="2">
        <v>10.88</v>
      </c>
    </row>
    <row r="71" spans="1:6" ht="14.25">
      <c r="A71" s="1">
        <v>70</v>
      </c>
      <c r="B71" s="1">
        <v>142</v>
      </c>
      <c r="C71" t="s">
        <v>54</v>
      </c>
      <c r="D71" s="3">
        <f>TIME(0,29,12)</f>
        <v>0.020277777777777777</v>
      </c>
      <c r="E71" s="3">
        <f>TIME(0,5,31)</f>
        <v>0.0038310185185185183</v>
      </c>
      <c r="F71" s="2">
        <v>10.85</v>
      </c>
    </row>
    <row r="72" spans="1:6" ht="14.25">
      <c r="A72" s="1">
        <v>71</v>
      </c>
      <c r="B72" s="1">
        <v>131</v>
      </c>
      <c r="C72" t="s">
        <v>55</v>
      </c>
      <c r="D72" s="3">
        <f>TIME(0,29,19)</f>
        <v>0.020358796296296295</v>
      </c>
      <c r="E72" s="3">
        <f>TIME(0,5,33)</f>
        <v>0.0038541666666666668</v>
      </c>
      <c r="F72" s="2">
        <v>10.81</v>
      </c>
    </row>
    <row r="73" spans="1:6" ht="14.25">
      <c r="A73" s="1">
        <v>72</v>
      </c>
      <c r="B73" s="1">
        <v>102</v>
      </c>
      <c r="C73" t="s">
        <v>56</v>
      </c>
      <c r="D73" s="3">
        <f>TIME(0,29,25)</f>
        <v>0.020428240740740743</v>
      </c>
      <c r="E73" s="3">
        <f>TIME(0,5,34)</f>
        <v>0.0038657407407407408</v>
      </c>
      <c r="F73" s="2">
        <v>10.77</v>
      </c>
    </row>
    <row r="74" spans="1:6" ht="14.25">
      <c r="A74" s="1">
        <v>73</v>
      </c>
      <c r="B74" s="1">
        <v>139</v>
      </c>
      <c r="C74" t="s">
        <v>57</v>
      </c>
      <c r="D74" s="3">
        <f>TIME(0,31,53)</f>
        <v>0.022141203703703705</v>
      </c>
      <c r="E74" s="3">
        <f>TIME(0,6,2)</f>
        <v>0.004189814814814815</v>
      </c>
      <c r="F74" s="2">
        <v>9.94</v>
      </c>
    </row>
    <row r="75" spans="1:6" ht="14.25">
      <c r="A75" s="1">
        <v>74</v>
      </c>
      <c r="B75" s="1">
        <v>145</v>
      </c>
      <c r="C75" t="s">
        <v>58</v>
      </c>
      <c r="D75" s="3">
        <f>TIME(0,33,15)</f>
        <v>0.02309027777777778</v>
      </c>
      <c r="E75" s="3">
        <f>TIME(0,6,17)</f>
        <v>0.004363425925925926</v>
      </c>
      <c r="F75" s="2">
        <v>9.53</v>
      </c>
    </row>
    <row r="76" spans="1:6" ht="14.25">
      <c r="A76" s="1">
        <v>75</v>
      </c>
      <c r="B76" s="1">
        <v>105</v>
      </c>
      <c r="C76" t="s">
        <v>59</v>
      </c>
      <c r="D76" s="3">
        <f>TIME(0,34,2)</f>
        <v>0.023634259259259258</v>
      </c>
      <c r="E76" s="3">
        <f>TIME(0,6,26)</f>
        <v>0.004467592592592593</v>
      </c>
      <c r="F76" s="2">
        <v>9.31</v>
      </c>
    </row>
    <row r="77" spans="1:6" ht="14.25">
      <c r="A77" s="1">
        <v>76</v>
      </c>
      <c r="B77" s="1">
        <v>103</v>
      </c>
      <c r="C77" t="s">
        <v>60</v>
      </c>
      <c r="D77" s="3">
        <f>TIME(0,34,12)</f>
        <v>0.023750000000000004</v>
      </c>
      <c r="E77" s="3">
        <f>TIME(0,6,28)</f>
        <v>0.0044907407407407405</v>
      </c>
      <c r="F77" s="2">
        <v>9.26</v>
      </c>
    </row>
    <row r="78" spans="1:6" ht="14.25">
      <c r="A78" s="1">
        <v>77</v>
      </c>
      <c r="B78" s="1">
        <v>161</v>
      </c>
      <c r="C78" t="s">
        <v>61</v>
      </c>
      <c r="D78" s="3">
        <f>TIME(0,36,0)</f>
        <v>0.024999999999999998</v>
      </c>
      <c r="E78" s="3">
        <f>TIME(0,6,49)</f>
        <v>0.004733796296296296</v>
      </c>
      <c r="F78" s="2">
        <v>8.8</v>
      </c>
    </row>
    <row r="79" spans="1:6" ht="14.25">
      <c r="A79" s="1">
        <v>78</v>
      </c>
      <c r="B79" s="1">
        <v>140</v>
      </c>
      <c r="C79" t="s">
        <v>64</v>
      </c>
      <c r="D79" s="3">
        <f>TIME(0,36,30)</f>
        <v>0.02534722222222222</v>
      </c>
      <c r="E79" s="3">
        <f>TIME(0,6,54)</f>
        <v>0.004791666666666667</v>
      </c>
      <c r="F79" s="2">
        <v>8.68</v>
      </c>
    </row>
    <row r="80" spans="1:6" ht="14.25">
      <c r="A80" s="1">
        <v>79</v>
      </c>
      <c r="B80" s="1">
        <v>141</v>
      </c>
      <c r="C80" t="s">
        <v>62</v>
      </c>
      <c r="D80" s="3">
        <f>TIME(0,36,30)</f>
        <v>0.02534722222222222</v>
      </c>
      <c r="E80" s="3">
        <f>TIME(0,6,54)</f>
        <v>0.004791666666666667</v>
      </c>
      <c r="F80" s="2">
        <v>8.68</v>
      </c>
    </row>
    <row r="81" spans="1:6" ht="14.25">
      <c r="A81" s="1">
        <v>80</v>
      </c>
      <c r="B81" s="1">
        <v>101</v>
      </c>
      <c r="C81" t="s">
        <v>63</v>
      </c>
      <c r="D81" s="3">
        <f>TIME(0,37,25)</f>
        <v>0.025983796296296297</v>
      </c>
      <c r="E81" s="3">
        <f>TIME(0,7,5)</f>
        <v>0.004918981481481482</v>
      </c>
      <c r="F81" s="2">
        <v>8.47</v>
      </c>
    </row>
    <row r="82" spans="3:4" ht="14.25">
      <c r="C82" s="1"/>
      <c r="D82" s="1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 jach</dc:creator>
  <cp:keywords/>
  <dc:description/>
  <cp:lastModifiedBy>user</cp:lastModifiedBy>
  <dcterms:created xsi:type="dcterms:W3CDTF">2013-07-21T09:08:12Z</dcterms:created>
  <dcterms:modified xsi:type="dcterms:W3CDTF">2013-07-30T08:03:54Z</dcterms:modified>
  <cp:category/>
  <cp:version/>
  <cp:contentType/>
  <cp:contentStatus/>
</cp:coreProperties>
</file>