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86" windowWidth="11445" windowHeight="9660" tabRatio="544" activeTab="0"/>
  </bookViews>
  <sheets>
    <sheet name="GP po 10 M  " sheetId="1" r:id="rId1"/>
    <sheet name="GP po 10 K" sheetId="2" r:id="rId2"/>
  </sheets>
  <definedNames>
    <definedName name="_xlnm._FilterDatabase" localSheetId="1" hidden="1">'GP po 10 K'!$A$5:$T$40</definedName>
    <definedName name="_xlnm._FilterDatabase" localSheetId="0" hidden="1">'GP po 10 M  '!$A$5:$W$186</definedName>
    <definedName name="_xlnm.Print_Area" localSheetId="1">'GP po 10 K'!$A$1:$S$42</definedName>
    <definedName name="_xlnm.Print_Area" localSheetId="0">'GP po 10 M  '!$A$1:$S$186</definedName>
  </definedNames>
  <calcPr fullCalcOnLoad="1"/>
</workbook>
</file>

<file path=xl/sharedStrings.xml><?xml version="1.0" encoding="utf-8"?>
<sst xmlns="http://schemas.openxmlformats.org/spreadsheetml/2006/main" count="707" uniqueCount="298">
  <si>
    <t>KLASYFIKACJA MĘŻCZYZN</t>
  </si>
  <si>
    <t>M.</t>
  </si>
  <si>
    <t>L.B.</t>
  </si>
  <si>
    <t>NAZWISKO I IMIĘ</t>
  </si>
  <si>
    <t>ROK UR</t>
  </si>
  <si>
    <t>KLUB/MIASTO</t>
  </si>
  <si>
    <t>SZCZEPAŃSKI ADRIAN</t>
  </si>
  <si>
    <t>IRONMAN CS SZCZECIN</t>
  </si>
  <si>
    <t>CHWIEDUK ANDRZEJ</t>
  </si>
  <si>
    <t>MARATOŃCZYK TEAM SZCZECIN</t>
  </si>
  <si>
    <t>WASZCZUK TOMASZ</t>
  </si>
  <si>
    <t>SZCZECIN</t>
  </si>
  <si>
    <t>DĄBROWSKI JACEK</t>
  </si>
  <si>
    <t>MARYNOWSKI MARCIN</t>
  </si>
  <si>
    <t>CZYŻOWICZ DARIUSZ</t>
  </si>
  <si>
    <t>WOLENDER TOMASZ</t>
  </si>
  <si>
    <t>GIECEWICZ NORBERT</t>
  </si>
  <si>
    <t>PLUTA GRZEGORZ</t>
  </si>
  <si>
    <t>DOLNA ODRA NOWE CZARNOWO</t>
  </si>
  <si>
    <t>OCHOTA JERZY</t>
  </si>
  <si>
    <t>LEBOWSKI RYSZARD</t>
  </si>
  <si>
    <t xml:space="preserve">MARATOŃCZYK TEAM SZCZECIN </t>
  </si>
  <si>
    <t>PLATA TADEUSZ</t>
  </si>
  <si>
    <t>WESTFAL JACEK</t>
  </si>
  <si>
    <t>POMIRKO MAREK</t>
  </si>
  <si>
    <t>SMOLINSKI STANISŁAW</t>
  </si>
  <si>
    <t>SKĄPSKI RYSZARD</t>
  </si>
  <si>
    <t>KAPUŚCIŃSKI ZBIGNIEW</t>
  </si>
  <si>
    <t>KACZMAREK ROMAN</t>
  </si>
  <si>
    <t>TKKF ORKAN SZCZECIN</t>
  </si>
  <si>
    <t>WIŚNIEWSKI CZESŁAW</t>
  </si>
  <si>
    <t>SZARMACH DARIUSZ</t>
  </si>
  <si>
    <t>LECH STANISŁAW</t>
  </si>
  <si>
    <t>KANIEWSKI ADAM</t>
  </si>
  <si>
    <t>PAPROCKI MARCIN</t>
  </si>
  <si>
    <t>KŁODZIŃSKI KAZIMIERZ</t>
  </si>
  <si>
    <t>PIETRZAK MIECZYSŁAW</t>
  </si>
  <si>
    <t>MACIUSZKO BRONISŁAW</t>
  </si>
  <si>
    <t>DAMLJANOVIĆ MIKOŁAJ</t>
  </si>
  <si>
    <t>DERDA ROBERT</t>
  </si>
  <si>
    <t>KOZAK DARIUSZ</t>
  </si>
  <si>
    <t>PIETRZYK LESZEK</t>
  </si>
  <si>
    <t>BUREK ANDRZEJ</t>
  </si>
  <si>
    <t>CHODZICKI JAN</t>
  </si>
  <si>
    <t>ROGALSKI MARCIN</t>
  </si>
  <si>
    <t>MKL SZCZECIN</t>
  </si>
  <si>
    <t>WOŹNIAK MARCIN</t>
  </si>
  <si>
    <t>KOSAKOWSKI MARIAN</t>
  </si>
  <si>
    <t>FOLTYNOWICZ BERNARD</t>
  </si>
  <si>
    <t>KORDAS TOMASZ</t>
  </si>
  <si>
    <t>WEGNERS ARTUR</t>
  </si>
  <si>
    <t>ŚCIEŻKA BIEGOWA NIKE</t>
  </si>
  <si>
    <t>LISZEWSKI ZYGMUNT</t>
  </si>
  <si>
    <t>ZABIELSKI JÓZEF</t>
  </si>
  <si>
    <t>SMĘDA BARTOSZ</t>
  </si>
  <si>
    <t>ŁUKAWSKI MIROSŁAW</t>
  </si>
  <si>
    <t>CENIUCH SYLWESTER</t>
  </si>
  <si>
    <t>GUZIOR GRZEGORZ</t>
  </si>
  <si>
    <t>POLICE</t>
  </si>
  <si>
    <t>ŁUBIŃSKI TOMASZ</t>
  </si>
  <si>
    <t>KALINOWSKI RYSZARD</t>
  </si>
  <si>
    <t>BANDKOWSKI KACPER</t>
  </si>
  <si>
    <t>KOZŁOWSKI HENRYK</t>
  </si>
  <si>
    <t>SAWICKI KRZYSZTOF</t>
  </si>
  <si>
    <t>POTASZNIK ARTUR</t>
  </si>
  <si>
    <t>SAŁAMAJ PIOTR</t>
  </si>
  <si>
    <t>UKL ÓSEMKA POLICE</t>
  </si>
  <si>
    <t>PIECZYŃSKI KRZYSZTOF</t>
  </si>
  <si>
    <t>TEKIEL KONRAD</t>
  </si>
  <si>
    <t>MAKOWSKI ADAM</t>
  </si>
  <si>
    <t>GIELO RYSZARD</t>
  </si>
  <si>
    <t>KRAWCZAK KRZYSZTOF</t>
  </si>
  <si>
    <t>MŁYNARCZYK KRZYSZTOF</t>
  </si>
  <si>
    <t>MARUSZCZAK ZBIGNIEW</t>
  </si>
  <si>
    <t>POCIEJ BARTOSZ</t>
  </si>
  <si>
    <t>IRONMAN CS POLSKA</t>
  </si>
  <si>
    <t>VYKYSALY STANISLAV</t>
  </si>
  <si>
    <t>WARYSZAK SŁAWOMIR</t>
  </si>
  <si>
    <t>KŁODZIŃSKI ROBERT</t>
  </si>
  <si>
    <t>KŁODZIŃSKI OSKAR</t>
  </si>
  <si>
    <t>KAŹMIERCZAK RAFAŁ</t>
  </si>
  <si>
    <t>PASZKIEWICZ GRZEGORZ</t>
  </si>
  <si>
    <t>GŁADYSZ ŁUKASZ</t>
  </si>
  <si>
    <t>KŁODZIŃSKI KACPER</t>
  </si>
  <si>
    <t>BIERKUS MIROSŁAW</t>
  </si>
  <si>
    <t>LUBLIN</t>
  </si>
  <si>
    <t>SZUMIATO PIOTR</t>
  </si>
  <si>
    <t>GOLENIÓW</t>
  </si>
  <si>
    <t>SZLARB PAWEŁ</t>
  </si>
  <si>
    <t>BARAN TOMASZ</t>
  </si>
  <si>
    <t>MIERZYN</t>
  </si>
  <si>
    <t>GARCZEWSKI EDMUND</t>
  </si>
  <si>
    <t>STRZESZEWSKI DARIUSZ</t>
  </si>
  <si>
    <t>ENEA SZCZECIN</t>
  </si>
  <si>
    <t>LEBOWSKI PATRYK</t>
  </si>
  <si>
    <t>HENDZEL MIŁOSZ</t>
  </si>
  <si>
    <t>KOBYLANKA</t>
  </si>
  <si>
    <t>SIKORA DAWID</t>
  </si>
  <si>
    <t>KB MANIAC POZNAŃ</t>
  </si>
  <si>
    <t>WOŹNIAK CEZARY</t>
  </si>
  <si>
    <t>ŁAWA FILIP</t>
  </si>
  <si>
    <t>SADOWSKI DARIUSZ</t>
  </si>
  <si>
    <t>CIEŚLUKOWSKI WOJCIECH</t>
  </si>
  <si>
    <t>ZJADEWICZ JAROSŁAW</t>
  </si>
  <si>
    <t>HINNEL GRZEGORZ</t>
  </si>
  <si>
    <t>KLASYFIKACJA KOBIET</t>
  </si>
  <si>
    <t>OTWOROWSKA MAŁGORZATA</t>
  </si>
  <si>
    <t>FLORCZAK ANNA</t>
  </si>
  <si>
    <t>HURYŃ EWA</t>
  </si>
  <si>
    <t>MATYJASZCZYK MAŁGORZATA</t>
  </si>
  <si>
    <t>TARNASKA EWA</t>
  </si>
  <si>
    <t>ŁOBODZIŃSKA WANDA</t>
  </si>
  <si>
    <t>13.09.09</t>
  </si>
  <si>
    <t>15.11.09</t>
  </si>
  <si>
    <t>MURAWSKI ZBIGNIEW</t>
  </si>
  <si>
    <t>POKRZYWIŃSKI ZBIGNIEW</t>
  </si>
  <si>
    <t>UKL 8 POLICE</t>
  </si>
  <si>
    <t>MURAWSKI PAWEŁ</t>
  </si>
  <si>
    <t>OLIMPIC SZCZECIN</t>
  </si>
  <si>
    <t>OLIWA DANIEL</t>
  </si>
  <si>
    <t>BIURO PODRÓŻY AS</t>
  </si>
  <si>
    <t>TT SZCZECIN</t>
  </si>
  <si>
    <t>CYBULSKI MICHAŁ</t>
  </si>
  <si>
    <t>ZADROŻNY GRZEGORZ</t>
  </si>
  <si>
    <t>RICHIE POWER</t>
  </si>
  <si>
    <t>IRLADIA</t>
  </si>
  <si>
    <t>WIERZBIŃSKI MARCIN</t>
  </si>
  <si>
    <t xml:space="preserve">MICHNIEWICH JAN </t>
  </si>
  <si>
    <t>AZS AWF GORZÓW</t>
  </si>
  <si>
    <t>ŁABISZ ARTUR</t>
  </si>
  <si>
    <t>SZEPITOWSKI ZBIGNIEW</t>
  </si>
  <si>
    <t>SP 1 SZCZECIN</t>
  </si>
  <si>
    <t>LEBOWSKA HELENA</t>
  </si>
  <si>
    <t>KWIATKOWSKA MAŁGORZATA</t>
  </si>
  <si>
    <t>WASILEWSKA KAROLINA</t>
  </si>
  <si>
    <t>WASILEWSKA MONIKA</t>
  </si>
  <si>
    <t>MAJDAN HELENA</t>
  </si>
  <si>
    <t>BUCZYŃSKA ANNA</t>
  </si>
  <si>
    <t>PAPIEŻ DOROTA</t>
  </si>
  <si>
    <t>PANASZEK ELŻBIETA</t>
  </si>
  <si>
    <t>18.10.09</t>
  </si>
  <si>
    <t xml:space="preserve">SZLARB NATALIA ANNA </t>
  </si>
  <si>
    <t>KIERSZKE MAGDALENA</t>
  </si>
  <si>
    <t>FUNDACJA RAZEM BEZPIECZNIEJ</t>
  </si>
  <si>
    <t>JURKOWSKI TOMASZ</t>
  </si>
  <si>
    <t>JAKSINA ANTONI</t>
  </si>
  <si>
    <t>OLECH MIECZYSŁAW</t>
  </si>
  <si>
    <t>KACSPERSKI SŁAWOMIR</t>
  </si>
  <si>
    <t>RBF SPORT</t>
  </si>
  <si>
    <t>PATRZEK HENRYK</t>
  </si>
  <si>
    <t>ANDRYSIAK TOMASZ</t>
  </si>
  <si>
    <t>29.11.09</t>
  </si>
  <si>
    <t>JACHNIK SABINA</t>
  </si>
  <si>
    <t>KOSAKOWSKA BARBARA</t>
  </si>
  <si>
    <t>PAWLEWICZ ANNA</t>
  </si>
  <si>
    <t xml:space="preserve">SKOCZYLAS MAGDALENA </t>
  </si>
  <si>
    <t>NIE UKOŃCZ.</t>
  </si>
  <si>
    <t>CELIŃSKI BOGUSŁAW</t>
  </si>
  <si>
    <t>KOSTRZYN N/O</t>
  </si>
  <si>
    <t>PIĄTKOWSKI JAKUB</t>
  </si>
  <si>
    <t>HRYMAJŁO MARCIN</t>
  </si>
  <si>
    <t>KOTWICA KOŁOBRZEG</t>
  </si>
  <si>
    <t>KOSAKOWSKI FILIP</t>
  </si>
  <si>
    <t>KALEMBA MICHAŁ</t>
  </si>
  <si>
    <t>MOKASYN PŁOTY</t>
  </si>
  <si>
    <t>KECLER TOMASZ</t>
  </si>
  <si>
    <t>GAŁĘZIEWSKI PIOTR</t>
  </si>
  <si>
    <t>MICHOŃSKI BOGDAN</t>
  </si>
  <si>
    <t>KLUB BIEGACZA TP</t>
  </si>
  <si>
    <t>JANKOWSKI LECH</t>
  </si>
  <si>
    <t>WRZECIŃSKI ANDRZEJ</t>
  </si>
  <si>
    <t>NAGLACKI GRZEGORZ</t>
  </si>
  <si>
    <t>MALISZEWSKI PIOTR</t>
  </si>
  <si>
    <t>SIEGIEŃCZUK MAKSYM</t>
  </si>
  <si>
    <t>SZYCH ROBERT</t>
  </si>
  <si>
    <t>PIECHOCKI JAKUB</t>
  </si>
  <si>
    <t>Artur Potasznik</t>
  </si>
  <si>
    <t>17.01.10</t>
  </si>
  <si>
    <t>Średnia z 5 b.</t>
  </si>
  <si>
    <t>SOBCZAK ANNA</t>
  </si>
  <si>
    <t>ZIELIŃSKI ARTUR</t>
  </si>
  <si>
    <t>PIETRZAK MIROSŁAW</t>
  </si>
  <si>
    <t>PLESZEWICZ TOMASZ</t>
  </si>
  <si>
    <t>KOSZALIN</t>
  </si>
  <si>
    <t>MISZUK SABASTAIAN</t>
  </si>
  <si>
    <t>KRZYŻANOWSKI ADAM</t>
  </si>
  <si>
    <t>KARMELITA ŁUKASZ</t>
  </si>
  <si>
    <t>AKADEMIA MORSKA SZCZECIN</t>
  </si>
  <si>
    <t>TARNOWSKI KAMIL</t>
  </si>
  <si>
    <t>AZS SZCZECIN</t>
  </si>
  <si>
    <t>07.02.10</t>
  </si>
  <si>
    <t>NOWICKI BARTOSZ</t>
  </si>
  <si>
    <t>ŚLĄSK WROCŁAW</t>
  </si>
  <si>
    <t>KALINOWSKI ZBIGNIEW</t>
  </si>
  <si>
    <t>TYTONIK MARAEK</t>
  </si>
  <si>
    <t>PANASZEK RAFAŁ</t>
  </si>
  <si>
    <t>MISZUK ARTUR</t>
  </si>
  <si>
    <t>HP RUN SZCZECIN</t>
  </si>
  <si>
    <t xml:space="preserve">ZABORNIAK PIOTR </t>
  </si>
  <si>
    <t>TOMASZEWSKA IZABELA</t>
  </si>
  <si>
    <t>14.03.10</t>
  </si>
  <si>
    <t>25.04.10</t>
  </si>
  <si>
    <t>TRZEBIEŻ</t>
  </si>
  <si>
    <t>KWIATKOWSKA MONIKA</t>
  </si>
  <si>
    <t>ŁATOSZYŃSKA AGNIESZKA</t>
  </si>
  <si>
    <t>MOTHERWAY RICHARD</t>
  </si>
  <si>
    <t>IRLANDIA</t>
  </si>
  <si>
    <t>WŁODARCZYK KRZYSZTOF</t>
  </si>
  <si>
    <t>BURDZY MIECZYSŁAW</t>
  </si>
  <si>
    <t>SZWLA STARGARD SZCZECIŃSKI</t>
  </si>
  <si>
    <t>MAKOWSKI MARCIN</t>
  </si>
  <si>
    <t>CACAJ MAREK</t>
  </si>
  <si>
    <t>WRĘGA PAWEŁ</t>
  </si>
  <si>
    <t>ŁATOSZYŃSKI SABIASTIAN</t>
  </si>
  <si>
    <t>ŚWIEREK ANDRZEJ</t>
  </si>
  <si>
    <t>KASPROWICZ ŁUKASZ</t>
  </si>
  <si>
    <t>PLESNER KRZYSZTOF</t>
  </si>
  <si>
    <t>PAŃSTWOWA STRAŻ POŻARNA</t>
  </si>
  <si>
    <t>PAWLISZAK PAWEŁ</t>
  </si>
  <si>
    <t>ZUT SZCZECIN</t>
  </si>
  <si>
    <t>KOCOŃ PAWEŁ</t>
  </si>
  <si>
    <t>GWOŹDZIEJ ADRIAN</t>
  </si>
  <si>
    <t>KŁODZIŃSKI PAWEŁ</t>
  </si>
  <si>
    <t>AKW SZCZECIN</t>
  </si>
  <si>
    <t>KULPA KRZYSZTOF</t>
  </si>
  <si>
    <t>ŻEJMO NATALIA</t>
  </si>
  <si>
    <t>KRĘŻEL GRZEGORZ</t>
  </si>
  <si>
    <t>30-39</t>
  </si>
  <si>
    <t>40-49</t>
  </si>
  <si>
    <t>50-59</t>
  </si>
  <si>
    <t>POW 60</t>
  </si>
  <si>
    <t>DO 29</t>
  </si>
  <si>
    <t>M30</t>
  </si>
  <si>
    <t>M40</t>
  </si>
  <si>
    <t>M50</t>
  </si>
  <si>
    <t xml:space="preserve">KAT. </t>
  </si>
  <si>
    <t>M. KAT</t>
  </si>
  <si>
    <t>DO 39</t>
  </si>
  <si>
    <t>POW 40</t>
  </si>
  <si>
    <t>Suma 5 najlep.</t>
  </si>
  <si>
    <t>09.05.10</t>
  </si>
  <si>
    <t>OLSZEWSKA KAROLINA</t>
  </si>
  <si>
    <t>TYTONIK JOANNA</t>
  </si>
  <si>
    <t>CZERKAS MAGDALENA</t>
  </si>
  <si>
    <t>KISIEL ULA</t>
  </si>
  <si>
    <t>SMOLĘCIN</t>
  </si>
  <si>
    <t>POKRZYWIŃSKA BEATA</t>
  </si>
  <si>
    <t>JAKUBOWSKA KARINA</t>
  </si>
  <si>
    <t>SKARŻYŃSKI  JERZY</t>
  </si>
  <si>
    <t>POKRZYWIŃSKI KRZYSZTOF</t>
  </si>
  <si>
    <t>DRACZYŃSKI MICHAŁ</t>
  </si>
  <si>
    <t>STARGARD SZCZECIŃSKI</t>
  </si>
  <si>
    <t>ZŁOTNIK PAWEŁ</t>
  </si>
  <si>
    <t>VOCALIS SZCZECIN</t>
  </si>
  <si>
    <t>BALCEREK PAWEŁ</t>
  </si>
  <si>
    <t>JUSZCZYK KRZYSZTOF</t>
  </si>
  <si>
    <t xml:space="preserve">NAWROCKI JACEK </t>
  </si>
  <si>
    <t>BIERSKI ŁUKASZ</t>
  </si>
  <si>
    <t>TYRK KAJETAN</t>
  </si>
  <si>
    <t>BORCIUCH ZBIGNIEW</t>
  </si>
  <si>
    <t>BIELAWSKI DOMINIK</t>
  </si>
  <si>
    <t>REMBAS MICHAŁ</t>
  </si>
  <si>
    <t>TWARDOWSKI RYSZARD</t>
  </si>
  <si>
    <t>NAWROCKI ROBERT</t>
  </si>
  <si>
    <t>SZYMAŃSKI SŁAWOMIR</t>
  </si>
  <si>
    <t>NAWROCKI PIOTR</t>
  </si>
  <si>
    <t>LISICKI JAN</t>
  </si>
  <si>
    <t>BARTNIK PAWEŁ</t>
  </si>
  <si>
    <t>TKKF MARATOŃCZYK SZCZECIN</t>
  </si>
  <si>
    <t>BIELAWIEC MAREK</t>
  </si>
  <si>
    <t>JAKSINA PRZEMYSŁAW</t>
  </si>
  <si>
    <t>SOBANDA MICHAŁ</t>
  </si>
  <si>
    <t>BIELAWSKI JERZY</t>
  </si>
  <si>
    <t>NOWAK IRENEUSZ</t>
  </si>
  <si>
    <t>NADEJSKI TADEUSZ</t>
  </si>
  <si>
    <t>GODUŃSKA ANNA</t>
  </si>
  <si>
    <t>GRZYMOWICZ ALEKSANDRA</t>
  </si>
  <si>
    <t>PAKIET AGNIESZKA</t>
  </si>
  <si>
    <t>MYŚLIBÓRZ</t>
  </si>
  <si>
    <t>20.06.10</t>
  </si>
  <si>
    <t>GRAND PRIX SZCZECINA 2009-2010 KLASYFIKACJA PO 10 BIEGACH</t>
  </si>
  <si>
    <t>HELON RADOSŁAW</t>
  </si>
  <si>
    <t>GRZYMOWICZ MARCIN</t>
  </si>
  <si>
    <t>POZNAŃ</t>
  </si>
  <si>
    <t>SZTAJNER PRZEMYSŁAW</t>
  </si>
  <si>
    <t>MARCINKIEWICZ TADEUSZ</t>
  </si>
  <si>
    <t>WROCŁAW</t>
  </si>
  <si>
    <t>STYPUŁA KRYSTAIAN</t>
  </si>
  <si>
    <t>LAZOWSKI GEORG</t>
  </si>
  <si>
    <t>NIEMCY</t>
  </si>
  <si>
    <t>CICHODZKI MARCIN</t>
  </si>
  <si>
    <t>CZUJA PIOTR</t>
  </si>
  <si>
    <t>CHMIELOWIEC WŁADYSŁAW</t>
  </si>
  <si>
    <t>GUMIENNY ANDRZEJ</t>
  </si>
  <si>
    <t>ROSIECKI HENRYK</t>
  </si>
  <si>
    <t>KULPA SZYMON</t>
  </si>
  <si>
    <t>KAMODA JACEK</t>
  </si>
  <si>
    <t>GORZÓW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</si>
</sst>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sz val="8"/>
      <color indexed="10"/>
      <name val="Arial"/>
      <family val="0"/>
    </font>
    <font>
      <b/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Czcionka tekstu podstawowego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07">
    <xf numFmtId="0" fontId="0" fillId="0" borderId="0" xfId="0" applyAlignment="1">
      <alignment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24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/>
    </xf>
    <xf numFmtId="46" fontId="20" fillId="0" borderId="10" xfId="0" applyNumberFormat="1" applyFont="1" applyFill="1" applyBorder="1" applyAlignment="1">
      <alignment horizontal="right" vertical="center"/>
    </xf>
    <xf numFmtId="46" fontId="25" fillId="0" borderId="1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46" fontId="20" fillId="0" borderId="10" xfId="0" applyNumberFormat="1" applyFont="1" applyFill="1" applyBorder="1" applyAlignment="1">
      <alignment horizontal="right"/>
    </xf>
    <xf numFmtId="0" fontId="20" fillId="24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46" fontId="20" fillId="0" borderId="11" xfId="0" applyNumberFormat="1" applyFont="1" applyFill="1" applyBorder="1" applyAlignment="1">
      <alignment horizontal="right"/>
    </xf>
    <xf numFmtId="46" fontId="20" fillId="0" borderId="12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"/>
    </xf>
    <xf numFmtId="46" fontId="25" fillId="0" borderId="13" xfId="0" applyNumberFormat="1" applyFont="1" applyFill="1" applyBorder="1" applyAlignment="1">
      <alignment horizontal="right" vertical="top" wrapText="1"/>
    </xf>
    <xf numFmtId="46" fontId="20" fillId="0" borderId="14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46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46" fontId="20" fillId="0" borderId="0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46" fontId="20" fillId="0" borderId="15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46" fontId="20" fillId="0" borderId="13" xfId="0" applyNumberFormat="1" applyFont="1" applyFill="1" applyBorder="1" applyAlignment="1">
      <alignment vertical="center"/>
    </xf>
    <xf numFmtId="0" fontId="20" fillId="0" borderId="18" xfId="0" applyFont="1" applyFill="1" applyBorder="1" applyAlignment="1">
      <alignment horizontal="center" vertical="center"/>
    </xf>
    <xf numFmtId="46" fontId="20" fillId="0" borderId="1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/>
    </xf>
    <xf numFmtId="0" fontId="20" fillId="0" borderId="13" xfId="0" applyFont="1" applyFill="1" applyBorder="1" applyAlignment="1">
      <alignment horizontal="center"/>
    </xf>
    <xf numFmtId="46" fontId="20" fillId="0" borderId="18" xfId="0" applyNumberFormat="1" applyFont="1" applyFill="1" applyBorder="1" applyAlignment="1">
      <alignment horizontal="right" vertical="center"/>
    </xf>
    <xf numFmtId="46" fontId="20" fillId="0" borderId="12" xfId="0" applyNumberFormat="1" applyFont="1" applyFill="1" applyBorder="1" applyAlignment="1">
      <alignment vertical="center"/>
    </xf>
    <xf numFmtId="46" fontId="25" fillId="0" borderId="12" xfId="0" applyNumberFormat="1" applyFont="1" applyFill="1" applyBorder="1" applyAlignment="1">
      <alignment horizontal="right" vertical="top" wrapText="1"/>
    </xf>
    <xf numFmtId="46" fontId="20" fillId="0" borderId="12" xfId="0" applyNumberFormat="1" applyFont="1" applyFill="1" applyBorder="1" applyAlignment="1">
      <alignment horizontal="right" vertical="center"/>
    </xf>
    <xf numFmtId="46" fontId="20" fillId="0" borderId="17" xfId="0" applyNumberFormat="1" applyFont="1" applyFill="1" applyBorder="1" applyAlignment="1">
      <alignment horizontal="right" vertical="center"/>
    </xf>
    <xf numFmtId="4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46" fontId="20" fillId="0" borderId="14" xfId="0" applyNumberFormat="1" applyFont="1" applyFill="1" applyBorder="1" applyAlignment="1">
      <alignment vertical="center"/>
    </xf>
    <xf numFmtId="46" fontId="20" fillId="0" borderId="12" xfId="0" applyNumberFormat="1" applyFont="1" applyFill="1" applyBorder="1" applyAlignment="1">
      <alignment horizontal="center" vertical="center" wrapText="1"/>
    </xf>
    <xf numFmtId="46" fontId="20" fillId="0" borderId="12" xfId="0" applyNumberFormat="1" applyFont="1" applyFill="1" applyBorder="1" applyAlignment="1">
      <alignment/>
    </xf>
    <xf numFmtId="46" fontId="20" fillId="0" borderId="12" xfId="0" applyNumberFormat="1" applyFont="1" applyFill="1" applyBorder="1" applyAlignment="1">
      <alignment horizontal="right"/>
    </xf>
    <xf numFmtId="46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/>
    </xf>
    <xf numFmtId="46" fontId="20" fillId="0" borderId="15" xfId="0" applyNumberFormat="1" applyFont="1" applyFill="1" applyBorder="1" applyAlignment="1">
      <alignment horizontal="right" vertical="center"/>
    </xf>
    <xf numFmtId="46" fontId="20" fillId="0" borderId="13" xfId="0" applyNumberFormat="1" applyFont="1" applyFill="1" applyBorder="1" applyAlignment="1">
      <alignment horizontal="right" vertical="center"/>
    </xf>
    <xf numFmtId="46" fontId="24" fillId="0" borderId="10" xfId="0" applyNumberFormat="1" applyFont="1" applyFill="1" applyBorder="1" applyAlignment="1">
      <alignment vertical="center"/>
    </xf>
    <xf numFmtId="46" fontId="24" fillId="0" borderId="10" xfId="0" applyNumberFormat="1" applyFont="1" applyFill="1" applyBorder="1" applyAlignment="1">
      <alignment horizontal="right" vertical="center"/>
    </xf>
    <xf numFmtId="46" fontId="29" fillId="0" borderId="10" xfId="0" applyNumberFormat="1" applyFont="1" applyFill="1" applyBorder="1" applyAlignment="1">
      <alignment horizontal="right" vertical="top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16" fontId="24" fillId="0" borderId="20" xfId="0" applyNumberFormat="1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6" fontId="24" fillId="0" borderId="18" xfId="0" applyNumberFormat="1" applyFont="1" applyFill="1" applyBorder="1" applyAlignment="1">
      <alignment horizontal="right" vertical="center"/>
    </xf>
    <xf numFmtId="46" fontId="25" fillId="0" borderId="12" xfId="0" applyNumberFormat="1" applyFont="1" applyFill="1" applyBorder="1" applyAlignment="1">
      <alignment vertical="top" wrapText="1"/>
    </xf>
    <xf numFmtId="46" fontId="20" fillId="0" borderId="12" xfId="0" applyNumberFormat="1" applyFont="1" applyFill="1" applyBorder="1" applyAlignment="1">
      <alignment vertical="center" wrapText="1"/>
    </xf>
    <xf numFmtId="46" fontId="20" fillId="0" borderId="12" xfId="0" applyNumberFormat="1" applyFont="1" applyFill="1" applyBorder="1" applyAlignment="1">
      <alignment/>
    </xf>
    <xf numFmtId="46" fontId="20" fillId="0" borderId="12" xfId="0" applyNumberFormat="1" applyFont="1" applyFill="1" applyBorder="1" applyAlignment="1">
      <alignment horizontal="right" vertical="center" wrapText="1"/>
    </xf>
    <xf numFmtId="0" fontId="20" fillId="0" borderId="18" xfId="0" applyFont="1" applyFill="1" applyBorder="1" applyAlignment="1">
      <alignment/>
    </xf>
    <xf numFmtId="46" fontId="20" fillId="0" borderId="11" xfId="0" applyNumberFormat="1" applyFont="1" applyFill="1" applyBorder="1" applyAlignment="1">
      <alignment horizontal="right" vertical="center"/>
    </xf>
    <xf numFmtId="46" fontId="20" fillId="0" borderId="14" xfId="0" applyNumberFormat="1" applyFont="1" applyFill="1" applyBorder="1" applyAlignment="1">
      <alignment horizontal="right" vertical="center"/>
    </xf>
    <xf numFmtId="46" fontId="20" fillId="0" borderId="10" xfId="0" applyNumberFormat="1" applyFont="1" applyFill="1" applyBorder="1" applyAlignment="1">
      <alignment vertical="center"/>
    </xf>
    <xf numFmtId="46" fontId="25" fillId="0" borderId="10" xfId="0" applyNumberFormat="1" applyFont="1" applyFill="1" applyBorder="1" applyAlignment="1">
      <alignment vertical="top" wrapText="1"/>
    </xf>
    <xf numFmtId="46" fontId="20" fillId="0" borderId="10" xfId="0" applyNumberFormat="1" applyFont="1" applyFill="1" applyBorder="1" applyAlignment="1">
      <alignment vertical="center" wrapText="1"/>
    </xf>
    <xf numFmtId="46" fontId="20" fillId="0" borderId="10" xfId="0" applyNumberFormat="1" applyFont="1" applyFill="1" applyBorder="1" applyAlignment="1">
      <alignment/>
    </xf>
    <xf numFmtId="46" fontId="24" fillId="0" borderId="10" xfId="0" applyNumberFormat="1" applyFont="1" applyFill="1" applyBorder="1" applyAlignment="1">
      <alignment vertical="center"/>
    </xf>
    <xf numFmtId="46" fontId="24" fillId="0" borderId="10" xfId="0" applyNumberFormat="1" applyFont="1" applyFill="1" applyBorder="1" applyAlignment="1">
      <alignment horizontal="right" vertical="center"/>
    </xf>
    <xf numFmtId="46" fontId="29" fillId="0" borderId="10" xfId="0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/>
    </xf>
    <xf numFmtId="46" fontId="25" fillId="0" borderId="15" xfId="0" applyNumberFormat="1" applyFont="1" applyFill="1" applyBorder="1" applyAlignment="1">
      <alignment horizontal="right" vertical="top" wrapText="1"/>
    </xf>
    <xf numFmtId="0" fontId="20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 wrapText="1"/>
    </xf>
    <xf numFmtId="0" fontId="20" fillId="0" borderId="23" xfId="0" applyFont="1" applyFill="1" applyBorder="1" applyAlignment="1">
      <alignment/>
    </xf>
    <xf numFmtId="0" fontId="20" fillId="0" borderId="23" xfId="0" applyFont="1" applyBorder="1" applyAlignment="1">
      <alignment horizontal="left"/>
    </xf>
    <xf numFmtId="0" fontId="20" fillId="0" borderId="23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top" wrapText="1"/>
    </xf>
    <xf numFmtId="0" fontId="25" fillId="0" borderId="24" xfId="0" applyFont="1" applyFill="1" applyBorder="1" applyAlignment="1">
      <alignment vertical="center" wrapText="1"/>
    </xf>
    <xf numFmtId="46" fontId="20" fillId="0" borderId="25" xfId="0" applyNumberFormat="1" applyFont="1" applyFill="1" applyBorder="1" applyAlignment="1">
      <alignment horizontal="right"/>
    </xf>
    <xf numFmtId="46" fontId="20" fillId="0" borderId="26" xfId="0" applyNumberFormat="1" applyFont="1" applyFill="1" applyBorder="1" applyAlignment="1">
      <alignment horizontal="right"/>
    </xf>
    <xf numFmtId="46" fontId="20" fillId="0" borderId="27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horizontal="center" vertical="center"/>
    </xf>
    <xf numFmtId="46" fontId="24" fillId="0" borderId="12" xfId="0" applyNumberFormat="1" applyFont="1" applyFill="1" applyBorder="1" applyAlignment="1">
      <alignment vertical="center"/>
    </xf>
    <xf numFmtId="46" fontId="29" fillId="0" borderId="12" xfId="0" applyNumberFormat="1" applyFont="1" applyFill="1" applyBorder="1" applyAlignment="1">
      <alignment vertical="top" wrapText="1"/>
    </xf>
    <xf numFmtId="0" fontId="20" fillId="0" borderId="28" xfId="0" applyFont="1" applyFill="1" applyBorder="1" applyAlignment="1">
      <alignment horizontal="center" vertical="center"/>
    </xf>
    <xf numFmtId="46" fontId="29" fillId="0" borderId="15" xfId="0" applyNumberFormat="1" applyFont="1" applyFill="1" applyBorder="1" applyAlignment="1">
      <alignment horizontal="right" vertical="top" wrapText="1"/>
    </xf>
    <xf numFmtId="46" fontId="24" fillId="0" borderId="15" xfId="0" applyNumberFormat="1" applyFont="1" applyFill="1" applyBorder="1" applyAlignment="1">
      <alignment vertical="center"/>
    </xf>
    <xf numFmtId="46" fontId="21" fillId="0" borderId="0" xfId="0" applyNumberFormat="1" applyFont="1" applyFill="1" applyBorder="1" applyAlignment="1">
      <alignment/>
    </xf>
    <xf numFmtId="46" fontId="20" fillId="0" borderId="0" xfId="0" applyNumberFormat="1" applyFont="1" applyFill="1" applyBorder="1" applyAlignment="1">
      <alignment/>
    </xf>
    <xf numFmtId="46" fontId="24" fillId="0" borderId="0" xfId="0" applyNumberFormat="1" applyFont="1" applyFill="1" applyBorder="1" applyAlignment="1">
      <alignment horizontal="center" vertical="center" wrapText="1"/>
    </xf>
    <xf numFmtId="46" fontId="20" fillId="0" borderId="0" xfId="0" applyNumberFormat="1" applyFont="1" applyFill="1" applyBorder="1" applyAlignment="1">
      <alignment/>
    </xf>
    <xf numFmtId="46" fontId="20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46" fontId="0" fillId="0" borderId="0" xfId="0" applyNumberFormat="1" applyFont="1" applyFill="1" applyBorder="1" applyAlignment="1">
      <alignment horizontal="center"/>
    </xf>
    <xf numFmtId="46" fontId="20" fillId="0" borderId="0" xfId="0" applyNumberFormat="1" applyFont="1" applyFill="1" applyBorder="1" applyAlignment="1">
      <alignment horizontal="center"/>
    </xf>
    <xf numFmtId="46" fontId="29" fillId="0" borderId="10" xfId="0" applyNumberFormat="1" applyFont="1" applyFill="1" applyBorder="1" applyAlignment="1">
      <alignment vertical="top" wrapText="1"/>
    </xf>
    <xf numFmtId="46" fontId="20" fillId="0" borderId="10" xfId="0" applyNumberFormat="1" applyFont="1" applyFill="1" applyBorder="1" applyAlignment="1">
      <alignment horizontal="center"/>
    </xf>
    <xf numFmtId="46" fontId="20" fillId="0" borderId="15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/>
    </xf>
    <xf numFmtId="46" fontId="20" fillId="0" borderId="13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vertical="center"/>
    </xf>
    <xf numFmtId="46" fontId="20" fillId="0" borderId="15" xfId="0" applyNumberFormat="1" applyFont="1" applyFill="1" applyBorder="1" applyAlignment="1">
      <alignment horizont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vertical="top" wrapText="1"/>
    </xf>
    <xf numFmtId="0" fontId="25" fillId="0" borderId="14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 horizontal="left"/>
    </xf>
    <xf numFmtId="0" fontId="25" fillId="0" borderId="12" xfId="0" applyFont="1" applyFill="1" applyBorder="1" applyAlignment="1">
      <alignment vertical="top" wrapText="1"/>
    </xf>
    <xf numFmtId="0" fontId="20" fillId="0" borderId="14" xfId="0" applyFont="1" applyFill="1" applyBorder="1" applyAlignment="1">
      <alignment/>
    </xf>
    <xf numFmtId="46" fontId="24" fillId="0" borderId="20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right"/>
    </xf>
    <xf numFmtId="0" fontId="20" fillId="0" borderId="23" xfId="0" applyFont="1" applyFill="1" applyBorder="1" applyAlignment="1">
      <alignment/>
    </xf>
    <xf numFmtId="0" fontId="20" fillId="0" borderId="23" xfId="0" applyFont="1" applyFill="1" applyBorder="1" applyAlignment="1">
      <alignment horizontal="left" vertical="center" wrapText="1"/>
    </xf>
    <xf numFmtId="0" fontId="20" fillId="0" borderId="24" xfId="0" applyFont="1" applyFill="1" applyBorder="1" applyAlignment="1">
      <alignment horizontal="left" vertical="center" wrapText="1"/>
    </xf>
    <xf numFmtId="46" fontId="20" fillId="0" borderId="18" xfId="0" applyNumberFormat="1" applyFont="1" applyFill="1" applyBorder="1" applyAlignment="1">
      <alignment vertical="center"/>
    </xf>
    <xf numFmtId="0" fontId="20" fillId="0" borderId="17" xfId="0" applyFont="1" applyFill="1" applyBorder="1" applyAlignment="1">
      <alignment horizontal="right"/>
    </xf>
    <xf numFmtId="0" fontId="20" fillId="0" borderId="14" xfId="0" applyFont="1" applyFill="1" applyBorder="1" applyAlignment="1">
      <alignment horizontal="right"/>
    </xf>
    <xf numFmtId="0" fontId="20" fillId="0" borderId="29" xfId="0" applyFont="1" applyFill="1" applyBorder="1" applyAlignment="1">
      <alignment vertical="center"/>
    </xf>
    <xf numFmtId="46" fontId="20" fillId="0" borderId="16" xfId="0" applyNumberFormat="1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21" fontId="20" fillId="0" borderId="0" xfId="0" applyNumberFormat="1" applyFont="1" applyFill="1" applyBorder="1" applyAlignment="1">
      <alignment/>
    </xf>
    <xf numFmtId="0" fontId="24" fillId="0" borderId="3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46" fontId="24" fillId="0" borderId="31" xfId="0" applyNumberFormat="1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16" fontId="24" fillId="0" borderId="30" xfId="0" applyNumberFormat="1" applyFont="1" applyFill="1" applyBorder="1" applyAlignment="1">
      <alignment horizontal="center" vertical="center" wrapText="1"/>
    </xf>
    <xf numFmtId="16" fontId="24" fillId="0" borderId="31" xfId="0" applyNumberFormat="1" applyFont="1" applyFill="1" applyBorder="1" applyAlignment="1">
      <alignment horizontal="center" vertical="center" wrapText="1"/>
    </xf>
    <xf numFmtId="16" fontId="24" fillId="0" borderId="33" xfId="0" applyNumberFormat="1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46" fontId="25" fillId="0" borderId="10" xfId="0" applyNumberFormat="1" applyFont="1" applyFill="1" applyBorder="1" applyAlignment="1">
      <alignment horizontal="right" vertical="top" wrapText="1"/>
    </xf>
    <xf numFmtId="0" fontId="24" fillId="24" borderId="34" xfId="0" applyFont="1" applyFill="1" applyBorder="1" applyAlignment="1">
      <alignment horizontal="center" vertical="center" wrapText="1"/>
    </xf>
    <xf numFmtId="0" fontId="25" fillId="24" borderId="25" xfId="0" applyFont="1" applyFill="1" applyBorder="1" applyAlignment="1">
      <alignment vertical="center" wrapText="1"/>
    </xf>
    <xf numFmtId="0" fontId="20" fillId="24" borderId="25" xfId="0" applyFont="1" applyFill="1" applyBorder="1" applyAlignment="1">
      <alignment vertical="top" wrapText="1"/>
    </xf>
    <xf numFmtId="0" fontId="25" fillId="24" borderId="27" xfId="0" applyFont="1" applyFill="1" applyBorder="1" applyAlignment="1">
      <alignment vertical="center" wrapText="1"/>
    </xf>
    <xf numFmtId="0" fontId="25" fillId="24" borderId="26" xfId="0" applyFont="1" applyFill="1" applyBorder="1" applyAlignment="1">
      <alignment vertical="center" wrapText="1"/>
    </xf>
    <xf numFmtId="0" fontId="20" fillId="24" borderId="25" xfId="0" applyFont="1" applyFill="1" applyBorder="1" applyAlignment="1">
      <alignment/>
    </xf>
    <xf numFmtId="0" fontId="20" fillId="24" borderId="25" xfId="0" applyFont="1" applyFill="1" applyBorder="1" applyAlignment="1">
      <alignment horizontal="left"/>
    </xf>
    <xf numFmtId="0" fontId="20" fillId="0" borderId="27" xfId="0" applyFont="1" applyBorder="1" applyAlignment="1">
      <alignment horizontal="left" vertical="center" wrapText="1"/>
    </xf>
    <xf numFmtId="0" fontId="20" fillId="24" borderId="25" xfId="0" applyFont="1" applyFill="1" applyBorder="1" applyAlignment="1">
      <alignment horizontal="left" vertical="center" wrapText="1"/>
    </xf>
    <xf numFmtId="0" fontId="20" fillId="24" borderId="27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/>
    </xf>
    <xf numFmtId="46" fontId="25" fillId="0" borderId="10" xfId="0" applyNumberFormat="1" applyFont="1" applyFill="1" applyBorder="1" applyAlignment="1">
      <alignment vertical="top" wrapText="1"/>
    </xf>
    <xf numFmtId="46" fontId="2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21" fontId="0" fillId="0" borderId="0" xfId="0" applyNumberFormat="1" applyFill="1" applyAlignment="1">
      <alignment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46" fontId="20" fillId="0" borderId="18" xfId="0" applyNumberFormat="1" applyFont="1" applyFill="1" applyBorder="1" applyAlignment="1">
      <alignment horizontal="right"/>
    </xf>
    <xf numFmtId="46" fontId="20" fillId="0" borderId="17" xfId="0" applyNumberFormat="1" applyFont="1" applyFill="1" applyBorder="1" applyAlignment="1">
      <alignment horizontal="right"/>
    </xf>
    <xf numFmtId="46" fontId="29" fillId="0" borderId="12" xfId="0" applyNumberFormat="1" applyFont="1" applyFill="1" applyBorder="1" applyAlignment="1">
      <alignment horizontal="right" vertical="top" wrapText="1"/>
    </xf>
    <xf numFmtId="0" fontId="20" fillId="0" borderId="12" xfId="0" applyFont="1" applyFill="1" applyBorder="1" applyAlignment="1">
      <alignment/>
    </xf>
    <xf numFmtId="46" fontId="20" fillId="0" borderId="14" xfId="0" applyNumberFormat="1" applyFont="1" applyFill="1" applyBorder="1" applyAlignment="1">
      <alignment/>
    </xf>
    <xf numFmtId="0" fontId="20" fillId="0" borderId="18" xfId="0" applyFont="1" applyFill="1" applyBorder="1" applyAlignment="1">
      <alignment/>
    </xf>
    <xf numFmtId="0" fontId="25" fillId="0" borderId="18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8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5" fillId="0" borderId="18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/>
    </xf>
    <xf numFmtId="0" fontId="26" fillId="0" borderId="18" xfId="0" applyFont="1" applyFill="1" applyBorder="1" applyAlignment="1">
      <alignment vertical="center"/>
    </xf>
    <xf numFmtId="0" fontId="26" fillId="0" borderId="12" xfId="0" applyFont="1" applyFill="1" applyBorder="1" applyAlignment="1">
      <alignment/>
    </xf>
    <xf numFmtId="0" fontId="20" fillId="0" borderId="18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/>
    </xf>
    <xf numFmtId="0" fontId="20" fillId="0" borderId="17" xfId="0" applyFont="1" applyFill="1" applyBorder="1" applyAlignment="1">
      <alignment/>
    </xf>
    <xf numFmtId="0" fontId="24" fillId="0" borderId="18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46" fontId="20" fillId="0" borderId="16" xfId="0" applyNumberFormat="1" applyFont="1" applyFill="1" applyBorder="1" applyAlignment="1">
      <alignment horizontal="right"/>
    </xf>
    <xf numFmtId="0" fontId="20" fillId="0" borderId="14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46" fontId="29" fillId="0" borderId="13" xfId="0" applyNumberFormat="1" applyFont="1" applyFill="1" applyBorder="1" applyAlignment="1">
      <alignment horizontal="right" vertical="top" wrapText="1"/>
    </xf>
    <xf numFmtId="46" fontId="24" fillId="0" borderId="13" xfId="0" applyNumberFormat="1" applyFont="1" applyFill="1" applyBorder="1" applyAlignment="1">
      <alignment vertical="center"/>
    </xf>
    <xf numFmtId="0" fontId="20" fillId="0" borderId="35" xfId="0" applyFont="1" applyFill="1" applyBorder="1" applyAlignment="1">
      <alignment horizontal="center"/>
    </xf>
    <xf numFmtId="0" fontId="24" fillId="0" borderId="17" xfId="0" applyFont="1" applyFill="1" applyBorder="1" applyAlignment="1">
      <alignment vertical="center"/>
    </xf>
    <xf numFmtId="0" fontId="20" fillId="0" borderId="17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left"/>
    </xf>
    <xf numFmtId="0" fontId="20" fillId="0" borderId="16" xfId="0" applyFont="1" applyFill="1" applyBorder="1" applyAlignment="1">
      <alignment vertical="top" wrapText="1"/>
    </xf>
    <xf numFmtId="46" fontId="25" fillId="0" borderId="11" xfId="0" applyNumberFormat="1" applyFont="1" applyFill="1" applyBorder="1" applyAlignment="1">
      <alignment horizontal="right" vertical="top" wrapText="1"/>
    </xf>
    <xf numFmtId="0" fontId="20" fillId="0" borderId="14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29" fillId="0" borderId="16" xfId="0" applyFont="1" applyFill="1" applyBorder="1" applyAlignment="1">
      <alignment vertical="center" wrapText="1"/>
    </xf>
    <xf numFmtId="0" fontId="24" fillId="0" borderId="18" xfId="0" applyFont="1" applyFill="1" applyBorder="1" applyAlignment="1">
      <alignment/>
    </xf>
    <xf numFmtId="0" fontId="29" fillId="0" borderId="18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46" fontId="25" fillId="0" borderId="22" xfId="0" applyNumberFormat="1" applyFont="1" applyFill="1" applyBorder="1" applyAlignment="1">
      <alignment horizontal="right" vertical="top" wrapText="1"/>
    </xf>
    <xf numFmtId="46" fontId="25" fillId="0" borderId="22" xfId="0" applyNumberFormat="1" applyFont="1" applyFill="1" applyBorder="1" applyAlignment="1">
      <alignment horizontal="right" vertical="top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6" fontId="20" fillId="0" borderId="15" xfId="0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46" fontId="20" fillId="0" borderId="13" xfId="0" applyNumberFormat="1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/>
    </xf>
    <xf numFmtId="46" fontId="25" fillId="0" borderId="20" xfId="0" applyNumberFormat="1" applyFont="1" applyFill="1" applyBorder="1" applyAlignment="1">
      <alignment horizontal="right" vertical="top" wrapText="1"/>
    </xf>
    <xf numFmtId="46" fontId="25" fillId="0" borderId="20" xfId="0" applyNumberFormat="1" applyFont="1" applyFill="1" applyBorder="1" applyAlignment="1">
      <alignment horizontal="right" vertical="top" wrapText="1"/>
    </xf>
    <xf numFmtId="46" fontId="20" fillId="0" borderId="21" xfId="0" applyNumberFormat="1" applyFont="1" applyFill="1" applyBorder="1" applyAlignment="1">
      <alignment horizontal="right"/>
    </xf>
    <xf numFmtId="0" fontId="20" fillId="0" borderId="13" xfId="0" applyFont="1" applyBorder="1" applyAlignment="1">
      <alignment horizontal="center"/>
    </xf>
    <xf numFmtId="46" fontId="25" fillId="0" borderId="13" xfId="0" applyNumberFormat="1" applyFont="1" applyFill="1" applyBorder="1" applyAlignment="1">
      <alignment horizontal="right" vertical="top" wrapText="1"/>
    </xf>
    <xf numFmtId="0" fontId="20" fillId="0" borderId="22" xfId="0" applyFont="1" applyBorder="1" applyAlignment="1">
      <alignment horizontal="center" vertical="center" wrapText="1"/>
    </xf>
    <xf numFmtId="0" fontId="20" fillId="0" borderId="36" xfId="0" applyFont="1" applyFill="1" applyBorder="1" applyAlignment="1">
      <alignment/>
    </xf>
    <xf numFmtId="0" fontId="20" fillId="0" borderId="24" xfId="0" applyFont="1" applyBorder="1" applyAlignment="1">
      <alignment horizontal="left"/>
    </xf>
    <xf numFmtId="0" fontId="25" fillId="0" borderId="37" xfId="0" applyFont="1" applyFill="1" applyBorder="1" applyAlignment="1">
      <alignment horizontal="left" vertical="center" wrapText="1"/>
    </xf>
    <xf numFmtId="46" fontId="20" fillId="0" borderId="38" xfId="0" applyNumberFormat="1" applyFont="1" applyFill="1" applyBorder="1" applyAlignment="1">
      <alignment horizontal="right"/>
    </xf>
    <xf numFmtId="46" fontId="20" fillId="0" borderId="39" xfId="0" applyNumberFormat="1" applyFont="1" applyFill="1" applyBorder="1" applyAlignment="1">
      <alignment horizontal="right"/>
    </xf>
    <xf numFmtId="46" fontId="20" fillId="0" borderId="11" xfId="0" applyNumberFormat="1" applyFont="1" applyFill="1" applyBorder="1" applyAlignment="1">
      <alignment vertical="center"/>
    </xf>
    <xf numFmtId="46" fontId="24" fillId="0" borderId="12" xfId="0" applyNumberFormat="1" applyFont="1" applyFill="1" applyBorder="1" applyAlignment="1">
      <alignment vertical="center"/>
    </xf>
    <xf numFmtId="46" fontId="29" fillId="0" borderId="12" xfId="0" applyNumberFormat="1" applyFont="1" applyFill="1" applyBorder="1" applyAlignment="1">
      <alignment horizontal="right" vertical="top" wrapText="1"/>
    </xf>
    <xf numFmtId="46" fontId="20" fillId="0" borderId="19" xfId="0" applyNumberFormat="1" applyFont="1" applyFill="1" applyBorder="1" applyAlignment="1">
      <alignment horizontal="right" vertical="center"/>
    </xf>
    <xf numFmtId="46" fontId="25" fillId="0" borderId="21" xfId="0" applyNumberFormat="1" applyFont="1" applyFill="1" applyBorder="1" applyAlignment="1">
      <alignment horizontal="right" vertical="top" wrapText="1"/>
    </xf>
    <xf numFmtId="46" fontId="25" fillId="0" borderId="14" xfId="0" applyNumberFormat="1" applyFont="1" applyFill="1" applyBorder="1" applyAlignment="1">
      <alignment horizontal="right" vertical="top" wrapText="1"/>
    </xf>
    <xf numFmtId="46" fontId="20" fillId="0" borderId="28" xfId="0" applyNumberFormat="1" applyFont="1" applyFill="1" applyBorder="1" applyAlignment="1">
      <alignment horizontal="right" vertical="center"/>
    </xf>
    <xf numFmtId="46" fontId="20" fillId="0" borderId="35" xfId="0" applyNumberFormat="1" applyFont="1" applyFill="1" applyBorder="1" applyAlignment="1">
      <alignment horizontal="right"/>
    </xf>
    <xf numFmtId="0" fontId="29" fillId="24" borderId="26" xfId="0" applyFont="1" applyFill="1" applyBorder="1" applyAlignment="1">
      <alignment vertical="center" wrapText="1"/>
    </xf>
    <xf numFmtId="0" fontId="24" fillId="24" borderId="25" xfId="0" applyFont="1" applyFill="1" applyBorder="1" applyAlignment="1">
      <alignment vertical="center"/>
    </xf>
    <xf numFmtId="0" fontId="29" fillId="24" borderId="25" xfId="0" applyFont="1" applyFill="1" applyBorder="1" applyAlignment="1">
      <alignment vertical="center" wrapText="1"/>
    </xf>
    <xf numFmtId="0" fontId="24" fillId="24" borderId="25" xfId="0" applyFont="1" applyFill="1" applyBorder="1" applyAlignment="1">
      <alignment/>
    </xf>
    <xf numFmtId="0" fontId="24" fillId="24" borderId="25" xfId="0" applyFont="1" applyFill="1" applyBorder="1" applyAlignment="1">
      <alignment vertical="top" wrapText="1"/>
    </xf>
    <xf numFmtId="0" fontId="20" fillId="24" borderId="38" xfId="0" applyFont="1" applyFill="1" applyBorder="1" applyAlignment="1">
      <alignment/>
    </xf>
    <xf numFmtId="0" fontId="20" fillId="24" borderId="27" xfId="0" applyFont="1" applyFill="1" applyBorder="1" applyAlignment="1">
      <alignment horizontal="left"/>
    </xf>
    <xf numFmtId="0" fontId="30" fillId="0" borderId="25" xfId="0" applyFont="1" applyFill="1" applyBorder="1" applyAlignment="1">
      <alignment/>
    </xf>
    <xf numFmtId="0" fontId="31" fillId="0" borderId="25" xfId="0" applyFont="1" applyFill="1" applyBorder="1" applyAlignment="1">
      <alignment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46" fontId="24" fillId="0" borderId="10" xfId="0" applyNumberFormat="1" applyFont="1" applyFill="1" applyBorder="1" applyAlignment="1">
      <alignment horizontal="right" vertical="center" wrapText="1"/>
    </xf>
    <xf numFmtId="46" fontId="24" fillId="0" borderId="10" xfId="0" applyNumberFormat="1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46" fontId="24" fillId="0" borderId="11" xfId="0" applyNumberFormat="1" applyFont="1" applyFill="1" applyBorder="1" applyAlignment="1">
      <alignment horizontal="right"/>
    </xf>
    <xf numFmtId="46" fontId="24" fillId="0" borderId="12" xfId="0" applyNumberFormat="1" applyFont="1" applyFill="1" applyBorder="1" applyAlignment="1">
      <alignment horizontal="right"/>
    </xf>
    <xf numFmtId="0" fontId="20" fillId="0" borderId="15" xfId="0" applyFont="1" applyFill="1" applyBorder="1" applyAlignment="1">
      <alignment horizontal="center" vertical="center"/>
    </xf>
    <xf numFmtId="46" fontId="20" fillId="0" borderId="13" xfId="0" applyNumberFormat="1" applyFont="1" applyFill="1" applyBorder="1" applyAlignment="1">
      <alignment/>
    </xf>
    <xf numFmtId="46" fontId="24" fillId="0" borderId="16" xfId="0" applyNumberFormat="1" applyFont="1" applyFill="1" applyBorder="1" applyAlignment="1">
      <alignment horizontal="right"/>
    </xf>
    <xf numFmtId="46" fontId="24" fillId="0" borderId="18" xfId="0" applyNumberFormat="1" applyFont="1" applyFill="1" applyBorder="1" applyAlignment="1">
      <alignment horizontal="right"/>
    </xf>
    <xf numFmtId="16" fontId="24" fillId="0" borderId="19" xfId="0" applyNumberFormat="1" applyFont="1" applyFill="1" applyBorder="1" applyAlignment="1">
      <alignment horizontal="center" vertical="center" wrapText="1"/>
    </xf>
    <xf numFmtId="16" fontId="24" fillId="0" borderId="21" xfId="0" applyNumberFormat="1" applyFont="1" applyFill="1" applyBorder="1" applyAlignment="1">
      <alignment horizontal="center" vertical="center" wrapText="1"/>
    </xf>
    <xf numFmtId="46" fontId="24" fillId="0" borderId="16" xfId="0" applyNumberFormat="1" applyFont="1" applyFill="1" applyBorder="1" applyAlignment="1">
      <alignment horizontal="right" vertical="center"/>
    </xf>
    <xf numFmtId="46" fontId="24" fillId="0" borderId="18" xfId="0" applyNumberFormat="1" applyFont="1" applyFill="1" applyBorder="1" applyAlignment="1">
      <alignment horizontal="right" vertical="center"/>
    </xf>
    <xf numFmtId="46" fontId="20" fillId="0" borderId="18" xfId="0" applyNumberFormat="1" applyFont="1" applyFill="1" applyBorder="1" applyAlignment="1">
      <alignment/>
    </xf>
    <xf numFmtId="46" fontId="24" fillId="0" borderId="12" xfId="0" applyNumberFormat="1" applyFont="1" applyFill="1" applyBorder="1" applyAlignment="1">
      <alignment vertical="center" wrapText="1"/>
    </xf>
    <xf numFmtId="46" fontId="25" fillId="0" borderId="18" xfId="0" applyNumberFormat="1" applyFont="1" applyFill="1" applyBorder="1" applyAlignment="1">
      <alignment horizontal="right" vertical="top" wrapText="1"/>
    </xf>
    <xf numFmtId="46" fontId="24" fillId="0" borderId="17" xfId="0" applyNumberFormat="1" applyFont="1" applyFill="1" applyBorder="1" applyAlignment="1">
      <alignment horizontal="right" vertical="center"/>
    </xf>
    <xf numFmtId="46" fontId="25" fillId="0" borderId="16" xfId="0" applyNumberFormat="1" applyFont="1" applyFill="1" applyBorder="1" applyAlignment="1">
      <alignment horizontal="right" vertical="top" wrapText="1"/>
    </xf>
    <xf numFmtId="46" fontId="20" fillId="0" borderId="16" xfId="0" applyNumberFormat="1" applyFont="1" applyFill="1" applyBorder="1" applyAlignment="1">
      <alignment horizontal="right" vertical="center"/>
    </xf>
    <xf numFmtId="46" fontId="25" fillId="0" borderId="17" xfId="0" applyNumberFormat="1" applyFont="1" applyFill="1" applyBorder="1" applyAlignment="1">
      <alignment horizontal="right" vertical="top" wrapText="1"/>
    </xf>
    <xf numFmtId="0" fontId="20" fillId="0" borderId="17" xfId="0" applyFont="1" applyFill="1" applyBorder="1" applyAlignment="1">
      <alignment/>
    </xf>
    <xf numFmtId="0" fontId="20" fillId="0" borderId="16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top" wrapText="1"/>
    </xf>
    <xf numFmtId="0" fontId="20" fillId="0" borderId="14" xfId="0" applyFont="1" applyFill="1" applyBorder="1" applyAlignment="1">
      <alignment vertical="top" wrapText="1"/>
    </xf>
    <xf numFmtId="0" fontId="25" fillId="0" borderId="16" xfId="0" applyFont="1" applyFill="1" applyBorder="1" applyAlignment="1">
      <alignment vertical="top" wrapText="1"/>
    </xf>
    <xf numFmtId="0" fontId="25" fillId="0" borderId="11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46" fontId="23" fillId="0" borderId="16" xfId="0" applyNumberFormat="1" applyFont="1" applyFill="1" applyBorder="1" applyAlignment="1">
      <alignment horizontal="right" vertical="center"/>
    </xf>
    <xf numFmtId="0" fontId="25" fillId="0" borderId="39" xfId="0" applyFont="1" applyFill="1" applyBorder="1" applyAlignment="1">
      <alignment/>
    </xf>
    <xf numFmtId="46" fontId="23" fillId="0" borderId="35" xfId="0" applyNumberFormat="1" applyFont="1" applyFill="1" applyBorder="1" applyAlignment="1">
      <alignment horizontal="righ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9"/>
  <sheetViews>
    <sheetView tabSelected="1" view="pageBreakPreview" zoomScaleSheetLayoutView="100" workbookViewId="0" topLeftCell="A1">
      <selection activeCell="N21" sqref="N21"/>
    </sheetView>
  </sheetViews>
  <sheetFormatPr defaultColWidth="9.140625" defaultRowHeight="12.75"/>
  <cols>
    <col min="1" max="1" width="3.421875" style="4" customWidth="1"/>
    <col min="2" max="2" width="3.8515625" style="4" customWidth="1"/>
    <col min="3" max="3" width="4.28125" style="4" customWidth="1"/>
    <col min="4" max="4" width="26.00390625" style="5" customWidth="1"/>
    <col min="5" max="5" width="4.28125" style="4" customWidth="1"/>
    <col min="6" max="6" width="6.57421875" style="115" customWidth="1"/>
    <col min="7" max="7" width="26.421875" style="5" customWidth="1"/>
    <col min="8" max="17" width="7.00390625" style="18" customWidth="1"/>
    <col min="18" max="19" width="7.00390625" style="5" customWidth="1"/>
    <col min="20" max="20" width="9.140625" style="178" customWidth="1"/>
    <col min="21" max="21" width="8.00390625" style="105" customWidth="1"/>
    <col min="22" max="23" width="6.00390625" style="110" customWidth="1"/>
    <col min="24" max="16384" width="9.140625" style="5" customWidth="1"/>
  </cols>
  <sheetData>
    <row r="1" spans="1:23" s="2" customFormat="1" ht="12.75">
      <c r="A1" s="1"/>
      <c r="B1" s="1"/>
      <c r="C1" s="2" t="s">
        <v>280</v>
      </c>
      <c r="D1" s="1"/>
      <c r="F1" s="1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U1" s="104"/>
      <c r="V1" s="109"/>
      <c r="W1" s="109"/>
    </row>
    <row r="2" spans="3:17" ht="6" customHeight="1">
      <c r="C2" s="5"/>
      <c r="D2" s="4"/>
      <c r="E2" s="5"/>
      <c r="G2" s="4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.75">
      <c r="A3" s="8"/>
      <c r="B3" s="8"/>
      <c r="C3" s="54" t="s">
        <v>0</v>
      </c>
      <c r="D3" s="11"/>
      <c r="E3" s="8"/>
      <c r="G3" s="4"/>
      <c r="H3" s="7"/>
      <c r="I3" s="7"/>
      <c r="J3" s="7"/>
      <c r="K3" s="7"/>
      <c r="L3" s="7"/>
      <c r="M3" s="85"/>
      <c r="N3" s="7"/>
      <c r="O3" s="7"/>
      <c r="P3" s="7"/>
      <c r="Q3" s="7"/>
    </row>
    <row r="4" spans="3:17" ht="3.75" customHeight="1" thickBot="1">
      <c r="C4" s="12"/>
      <c r="D4" s="13"/>
      <c r="E4" s="11"/>
      <c r="G4" s="13"/>
      <c r="H4" s="7"/>
      <c r="I4" s="7"/>
      <c r="J4" s="7"/>
      <c r="K4" s="7"/>
      <c r="L4" s="7"/>
      <c r="M4" s="7"/>
      <c r="N4" s="7"/>
      <c r="O4" s="7"/>
      <c r="P4" s="7"/>
      <c r="Q4" s="7"/>
    </row>
    <row r="5" spans="1:23" s="14" customFormat="1" ht="48" customHeight="1" thickBot="1">
      <c r="A5" s="66" t="s">
        <v>1</v>
      </c>
      <c r="B5" s="67" t="s">
        <v>236</v>
      </c>
      <c r="C5" s="69" t="s">
        <v>2</v>
      </c>
      <c r="D5" s="66" t="s">
        <v>3</v>
      </c>
      <c r="E5" s="67" t="s">
        <v>4</v>
      </c>
      <c r="F5" s="135" t="s">
        <v>235</v>
      </c>
      <c r="G5" s="69" t="s">
        <v>5</v>
      </c>
      <c r="H5" s="283" t="s">
        <v>112</v>
      </c>
      <c r="I5" s="68" t="s">
        <v>140</v>
      </c>
      <c r="J5" s="68" t="s">
        <v>113</v>
      </c>
      <c r="K5" s="68" t="s">
        <v>151</v>
      </c>
      <c r="L5" s="68" t="s">
        <v>177</v>
      </c>
      <c r="M5" s="68" t="s">
        <v>190</v>
      </c>
      <c r="N5" s="68" t="s">
        <v>200</v>
      </c>
      <c r="O5" s="68" t="s">
        <v>201</v>
      </c>
      <c r="P5" s="68" t="s">
        <v>240</v>
      </c>
      <c r="Q5" s="284" t="s">
        <v>279</v>
      </c>
      <c r="R5" s="66" t="s">
        <v>239</v>
      </c>
      <c r="S5" s="69" t="s">
        <v>178</v>
      </c>
      <c r="U5" s="106"/>
      <c r="V5" s="111"/>
      <c r="W5" s="111"/>
    </row>
    <row r="6" spans="1:23" s="14" customFormat="1" ht="11.25" customHeight="1">
      <c r="A6" s="275">
        <v>1</v>
      </c>
      <c r="B6" s="276">
        <v>1</v>
      </c>
      <c r="C6" s="301">
        <v>8</v>
      </c>
      <c r="D6" s="227" t="s">
        <v>53</v>
      </c>
      <c r="E6" s="36">
        <v>1973</v>
      </c>
      <c r="F6" s="118" t="s">
        <v>232</v>
      </c>
      <c r="G6" s="119" t="s">
        <v>143</v>
      </c>
      <c r="H6" s="285">
        <v>0.012372685185185186</v>
      </c>
      <c r="I6" s="102">
        <v>0.0125</v>
      </c>
      <c r="J6" s="103">
        <v>0.012743055555555556</v>
      </c>
      <c r="K6" s="103">
        <v>0.012592592592592593</v>
      </c>
      <c r="L6" s="37"/>
      <c r="M6" s="37">
        <v>0.013252314814814814</v>
      </c>
      <c r="N6" s="37">
        <v>0.013611111111111114</v>
      </c>
      <c r="O6" s="103">
        <v>0.012592592592592593</v>
      </c>
      <c r="P6" s="235"/>
      <c r="Q6" s="252">
        <v>0.012881944444444446</v>
      </c>
      <c r="R6" s="281">
        <f>H6+I6+J6+K6+O6</f>
        <v>0.06280092592592593</v>
      </c>
      <c r="S6" s="277">
        <f aca="true" t="shared" si="0" ref="S6:S53">R6/5</f>
        <v>0.012560185185185185</v>
      </c>
      <c r="U6" s="106"/>
      <c r="V6" s="111"/>
      <c r="W6" s="111"/>
    </row>
    <row r="7" spans="1:20" ht="10.5" customHeight="1">
      <c r="A7" s="208">
        <v>2</v>
      </c>
      <c r="B7" s="148">
        <v>1</v>
      </c>
      <c r="C7" s="302">
        <v>5</v>
      </c>
      <c r="D7" s="228" t="s">
        <v>63</v>
      </c>
      <c r="E7" s="19">
        <v>1989</v>
      </c>
      <c r="F7" s="117" t="s">
        <v>231</v>
      </c>
      <c r="G7" s="132" t="s">
        <v>11</v>
      </c>
      <c r="H7" s="46">
        <v>0.012592592592592593</v>
      </c>
      <c r="I7" s="21"/>
      <c r="J7" s="21"/>
      <c r="K7" s="21">
        <v>0.012465277777777777</v>
      </c>
      <c r="L7" s="21">
        <v>0.013402777777777777</v>
      </c>
      <c r="M7" s="21"/>
      <c r="N7" s="21"/>
      <c r="O7" s="21">
        <v>0.01300925925925926</v>
      </c>
      <c r="P7" s="21">
        <v>0.012916666666666667</v>
      </c>
      <c r="Q7" s="58"/>
      <c r="R7" s="282">
        <f>H7+I7+J7+K7+L7+M7+N7+O7+P7</f>
        <v>0.06438657407407408</v>
      </c>
      <c r="S7" s="278">
        <f t="shared" si="0"/>
        <v>0.012877314814814817</v>
      </c>
      <c r="T7" s="179"/>
    </row>
    <row r="8" spans="1:23" s="18" customFormat="1" ht="10.5" customHeight="1">
      <c r="A8" s="208">
        <v>3</v>
      </c>
      <c r="B8" s="148">
        <v>2</v>
      </c>
      <c r="C8" s="211">
        <v>5</v>
      </c>
      <c r="D8" s="229" t="s">
        <v>6</v>
      </c>
      <c r="E8" s="31">
        <v>1987</v>
      </c>
      <c r="F8" s="117" t="s">
        <v>231</v>
      </c>
      <c r="G8" s="120" t="s">
        <v>7</v>
      </c>
      <c r="H8" s="46">
        <v>0.013136574074074077</v>
      </c>
      <c r="I8" s="17"/>
      <c r="J8" s="32">
        <v>0.013125</v>
      </c>
      <c r="K8" s="32"/>
      <c r="L8" s="32"/>
      <c r="M8" s="32">
        <v>0.014050925925925927</v>
      </c>
      <c r="N8" s="32"/>
      <c r="O8" s="32">
        <v>0.01283564814814815</v>
      </c>
      <c r="P8" s="32">
        <v>0.01266203703703704</v>
      </c>
      <c r="Q8" s="47"/>
      <c r="R8" s="282">
        <f>H8+I8+J8+K8+L8+M8+N8+O8+P8</f>
        <v>0.0658101851851852</v>
      </c>
      <c r="S8" s="278">
        <f t="shared" si="0"/>
        <v>0.013162037037037038</v>
      </c>
      <c r="T8" s="179"/>
      <c r="U8" s="107"/>
      <c r="V8" s="112"/>
      <c r="W8" s="112"/>
    </row>
    <row r="9" spans="1:19" s="18" customFormat="1" ht="10.5" customHeight="1">
      <c r="A9" s="208">
        <v>4</v>
      </c>
      <c r="B9" s="148">
        <v>2</v>
      </c>
      <c r="C9" s="211">
        <v>8</v>
      </c>
      <c r="D9" s="229" t="s">
        <v>10</v>
      </c>
      <c r="E9" s="31">
        <v>1980</v>
      </c>
      <c r="F9" s="117" t="s">
        <v>232</v>
      </c>
      <c r="G9" s="120" t="s">
        <v>11</v>
      </c>
      <c r="H9" s="70">
        <v>0.013287037037037036</v>
      </c>
      <c r="I9" s="159">
        <v>0.013518518518518518</v>
      </c>
      <c r="J9" s="78">
        <v>0.013483796296296298</v>
      </c>
      <c r="K9" s="63">
        <v>0.013344907407407408</v>
      </c>
      <c r="L9" s="32">
        <v>0.013587962962962963</v>
      </c>
      <c r="M9" s="63">
        <v>0.013217592592592593</v>
      </c>
      <c r="N9" s="63"/>
      <c r="O9" s="63"/>
      <c r="P9" s="82">
        <v>0.013032407407407407</v>
      </c>
      <c r="Q9" s="99">
        <v>0.013379629629629628</v>
      </c>
      <c r="R9" s="282">
        <f>H9+K9+M9+P9+Q9</f>
        <v>0.06626157407407407</v>
      </c>
      <c r="S9" s="278">
        <f t="shared" si="0"/>
        <v>0.013252314814814814</v>
      </c>
    </row>
    <row r="10" spans="1:23" s="18" customFormat="1" ht="10.5" customHeight="1">
      <c r="A10" s="208">
        <v>5</v>
      </c>
      <c r="B10" s="148">
        <v>1</v>
      </c>
      <c r="C10" s="211">
        <v>6</v>
      </c>
      <c r="D10" s="192" t="s">
        <v>15</v>
      </c>
      <c r="E10" s="31">
        <v>1967</v>
      </c>
      <c r="F10" s="117" t="s">
        <v>233</v>
      </c>
      <c r="G10" s="121" t="s">
        <v>9</v>
      </c>
      <c r="H10" s="286">
        <v>0.01357638888888889</v>
      </c>
      <c r="I10" s="17"/>
      <c r="J10" s="82">
        <v>0.013587962962962963</v>
      </c>
      <c r="K10" s="32">
        <v>0.013599537037037037</v>
      </c>
      <c r="L10" s="32"/>
      <c r="M10" s="32"/>
      <c r="N10" s="32"/>
      <c r="O10" s="82">
        <v>0.013414351851851851</v>
      </c>
      <c r="P10" s="82">
        <v>0.013368055555555557</v>
      </c>
      <c r="Q10" s="99">
        <v>0.01357638888888889</v>
      </c>
      <c r="R10" s="282">
        <f>H10+J10+O10+P10+Q10</f>
        <v>0.06752314814814815</v>
      </c>
      <c r="S10" s="278">
        <f t="shared" si="0"/>
        <v>0.01350462962962963</v>
      </c>
      <c r="T10" s="149"/>
      <c r="U10" s="107"/>
      <c r="V10" s="112"/>
      <c r="W10" s="112"/>
    </row>
    <row r="11" spans="1:21" s="18" customFormat="1" ht="10.5" customHeight="1">
      <c r="A11" s="41">
        <v>6</v>
      </c>
      <c r="B11" s="148">
        <v>3</v>
      </c>
      <c r="C11" s="209">
        <v>6</v>
      </c>
      <c r="D11" s="190" t="s">
        <v>8</v>
      </c>
      <c r="E11" s="31">
        <v>1987</v>
      </c>
      <c r="F11" s="117" t="s">
        <v>231</v>
      </c>
      <c r="G11" s="121" t="s">
        <v>9</v>
      </c>
      <c r="H11" s="70">
        <v>0.013032407407407407</v>
      </c>
      <c r="I11" s="64">
        <v>0.01375</v>
      </c>
      <c r="J11" s="63">
        <v>0.014467592592592593</v>
      </c>
      <c r="K11" s="63">
        <v>0.013194444444444444</v>
      </c>
      <c r="L11" s="32">
        <v>0.014525462962962964</v>
      </c>
      <c r="M11" s="63">
        <v>0.014259259259259261</v>
      </c>
      <c r="N11" s="63"/>
      <c r="O11" s="63"/>
      <c r="P11" s="78"/>
      <c r="Q11" s="47"/>
      <c r="R11" s="183">
        <f>H11+I11+J11+K11+M11</f>
        <v>0.06870370370370371</v>
      </c>
      <c r="S11" s="25">
        <f t="shared" si="0"/>
        <v>0.013740740740740743</v>
      </c>
      <c r="T11" s="149"/>
      <c r="U11" s="107"/>
    </row>
    <row r="12" spans="1:23" s="18" customFormat="1" ht="10.5" customHeight="1">
      <c r="A12" s="41">
        <v>7</v>
      </c>
      <c r="B12" s="148">
        <v>3</v>
      </c>
      <c r="C12" s="172">
        <v>5</v>
      </c>
      <c r="D12" s="196" t="s">
        <v>174</v>
      </c>
      <c r="E12" s="43">
        <v>1971</v>
      </c>
      <c r="F12" s="117" t="s">
        <v>232</v>
      </c>
      <c r="G12" s="128" t="s">
        <v>51</v>
      </c>
      <c r="H12" s="287"/>
      <c r="I12" s="17"/>
      <c r="J12" s="17"/>
      <c r="K12" s="51">
        <v>0.014571759259259258</v>
      </c>
      <c r="L12" s="59">
        <v>0.01480324074074074</v>
      </c>
      <c r="M12" s="80">
        <v>0.013796296296296298</v>
      </c>
      <c r="N12" s="80"/>
      <c r="O12" s="80"/>
      <c r="P12" s="80">
        <v>0.013090277777777779</v>
      </c>
      <c r="Q12" s="72">
        <v>0.012962962962962963</v>
      </c>
      <c r="R12" s="183">
        <f>H12+I12+J12+K12+L12+M12+N12+O12+P12+Q12</f>
        <v>0.06922453703703704</v>
      </c>
      <c r="S12" s="25">
        <f t="shared" si="0"/>
        <v>0.013844907407407408</v>
      </c>
      <c r="U12" s="107"/>
      <c r="V12" s="112"/>
      <c r="W12" s="112"/>
    </row>
    <row r="13" spans="1:19" ht="10.5" customHeight="1">
      <c r="A13" s="41">
        <v>8</v>
      </c>
      <c r="B13" s="148">
        <v>2</v>
      </c>
      <c r="C13" s="171">
        <v>5</v>
      </c>
      <c r="D13" s="189" t="s">
        <v>55</v>
      </c>
      <c r="E13" s="31">
        <v>1962</v>
      </c>
      <c r="F13" s="117" t="s">
        <v>233</v>
      </c>
      <c r="G13" s="120" t="s">
        <v>9</v>
      </c>
      <c r="H13" s="46"/>
      <c r="I13" s="16">
        <v>0.014293981481481482</v>
      </c>
      <c r="J13" s="32">
        <v>0.01423611111111111</v>
      </c>
      <c r="K13" s="32"/>
      <c r="L13" s="32"/>
      <c r="M13" s="32"/>
      <c r="N13" s="32"/>
      <c r="O13" s="32">
        <v>0.014097222222222221</v>
      </c>
      <c r="P13" s="32">
        <v>0.014467592592592593</v>
      </c>
      <c r="Q13" s="47">
        <v>0.014317129629629631</v>
      </c>
      <c r="R13" s="183">
        <f>H13+I13+J13+K13+L13+M13+N13+O13+P13+Q13</f>
        <v>0.07141203703703704</v>
      </c>
      <c r="S13" s="25">
        <f t="shared" si="0"/>
        <v>0.014282407407407407</v>
      </c>
    </row>
    <row r="14" spans="1:21" s="18" customFormat="1" ht="10.5" customHeight="1">
      <c r="A14" s="41">
        <v>9</v>
      </c>
      <c r="B14" s="148">
        <v>3</v>
      </c>
      <c r="C14" s="210">
        <v>5</v>
      </c>
      <c r="D14" s="75" t="s">
        <v>14</v>
      </c>
      <c r="E14" s="15">
        <v>1963</v>
      </c>
      <c r="F14" s="117" t="s">
        <v>233</v>
      </c>
      <c r="G14" s="122" t="s">
        <v>7</v>
      </c>
      <c r="H14" s="46">
        <v>0.013935185185185184</v>
      </c>
      <c r="I14" s="17"/>
      <c r="J14" s="17"/>
      <c r="K14" s="17">
        <v>0.014027777777777778</v>
      </c>
      <c r="L14" s="17"/>
      <c r="M14" s="79">
        <v>0.015578703703703704</v>
      </c>
      <c r="N14" s="79">
        <v>0.01476851851851852</v>
      </c>
      <c r="O14" s="79">
        <v>0.013194444444444444</v>
      </c>
      <c r="P14" s="176"/>
      <c r="Q14" s="71"/>
      <c r="R14" s="183">
        <f>H14+K14+M14+N14+O14</f>
        <v>0.07150462962962963</v>
      </c>
      <c r="S14" s="25">
        <f t="shared" si="0"/>
        <v>0.014300925925925925</v>
      </c>
      <c r="T14" s="149"/>
      <c r="U14" s="107"/>
    </row>
    <row r="15" spans="1:19" s="18" customFormat="1" ht="10.5" customHeight="1">
      <c r="A15" s="41">
        <v>10</v>
      </c>
      <c r="B15" s="98">
        <v>4</v>
      </c>
      <c r="C15" s="209">
        <v>5</v>
      </c>
      <c r="D15" s="189" t="s">
        <v>16</v>
      </c>
      <c r="E15" s="31">
        <v>1990</v>
      </c>
      <c r="F15" s="117" t="s">
        <v>231</v>
      </c>
      <c r="G15" s="120" t="s">
        <v>7</v>
      </c>
      <c r="H15" s="46">
        <v>0.014247685185185184</v>
      </c>
      <c r="I15" s="17"/>
      <c r="J15" s="32">
        <v>0.014490740740740742</v>
      </c>
      <c r="K15" s="32">
        <v>0.014293981481481482</v>
      </c>
      <c r="L15" s="32"/>
      <c r="M15" s="32"/>
      <c r="N15" s="32">
        <v>0.01476851851851852</v>
      </c>
      <c r="O15" s="32">
        <v>0.013726851851851851</v>
      </c>
      <c r="P15" s="78"/>
      <c r="Q15" s="47"/>
      <c r="R15" s="183">
        <f>H15+J15+K15+N15+O15</f>
        <v>0.07152777777777777</v>
      </c>
      <c r="S15" s="25">
        <f t="shared" si="0"/>
        <v>0.014305555555555554</v>
      </c>
    </row>
    <row r="16" spans="1:23" s="18" customFormat="1" ht="10.5" customHeight="1">
      <c r="A16" s="41">
        <v>11</v>
      </c>
      <c r="B16" s="98">
        <v>5</v>
      </c>
      <c r="C16" s="172">
        <v>6</v>
      </c>
      <c r="D16" s="191" t="s">
        <v>172</v>
      </c>
      <c r="E16" s="52">
        <v>1981</v>
      </c>
      <c r="F16" s="117" t="s">
        <v>231</v>
      </c>
      <c r="G16" s="127" t="s">
        <v>45</v>
      </c>
      <c r="H16" s="287"/>
      <c r="I16" s="17"/>
      <c r="J16" s="17"/>
      <c r="K16" s="51">
        <v>0.015127314814814816</v>
      </c>
      <c r="L16" s="273">
        <v>0.014652777777777778</v>
      </c>
      <c r="M16" s="274">
        <v>0.014988425925925926</v>
      </c>
      <c r="N16" s="274">
        <v>0.015</v>
      </c>
      <c r="O16" s="80"/>
      <c r="P16" s="274">
        <v>0.014166666666666666</v>
      </c>
      <c r="Q16" s="288">
        <v>0.013796296296296298</v>
      </c>
      <c r="R16" s="183">
        <f>L16+M16+N16+P16+Q16</f>
        <v>0.07260416666666666</v>
      </c>
      <c r="S16" s="25">
        <f t="shared" si="0"/>
        <v>0.014520833333333334</v>
      </c>
      <c r="U16" s="107"/>
      <c r="V16" s="112"/>
      <c r="W16" s="112"/>
    </row>
    <row r="17" spans="1:19" s="18" customFormat="1" ht="10.5" customHeight="1">
      <c r="A17" s="41">
        <v>12</v>
      </c>
      <c r="B17" s="148">
        <v>1</v>
      </c>
      <c r="C17" s="211">
        <v>10</v>
      </c>
      <c r="D17" s="190" t="s">
        <v>19</v>
      </c>
      <c r="E17" s="31">
        <v>1952</v>
      </c>
      <c r="F17" s="117" t="s">
        <v>234</v>
      </c>
      <c r="G17" s="121" t="s">
        <v>9</v>
      </c>
      <c r="H17" s="286">
        <v>0.014756944444444446</v>
      </c>
      <c r="I17" s="177">
        <v>0.014895833333333332</v>
      </c>
      <c r="J17" s="78">
        <v>0.01494212962962963</v>
      </c>
      <c r="K17" s="82">
        <v>0.014606481481481482</v>
      </c>
      <c r="L17" s="78">
        <v>0.015740740740740743</v>
      </c>
      <c r="M17" s="78">
        <v>0.015520833333333333</v>
      </c>
      <c r="N17" s="78">
        <v>0.015150462962962963</v>
      </c>
      <c r="O17" s="82">
        <v>0.014502314814814815</v>
      </c>
      <c r="P17" s="82">
        <v>0.014432870370370372</v>
      </c>
      <c r="Q17" s="99">
        <v>0.014791666666666668</v>
      </c>
      <c r="R17" s="183">
        <f>H17+K17+O17+P17+Q17</f>
        <v>0.0730902777777778</v>
      </c>
      <c r="S17" s="25">
        <f t="shared" si="0"/>
        <v>0.01461805555555556</v>
      </c>
    </row>
    <row r="18" spans="1:19" ht="10.5" customHeight="1">
      <c r="A18" s="41">
        <v>13</v>
      </c>
      <c r="B18" s="148">
        <v>2</v>
      </c>
      <c r="C18" s="209">
        <v>9</v>
      </c>
      <c r="D18" s="190" t="s">
        <v>24</v>
      </c>
      <c r="E18" s="31">
        <v>1959</v>
      </c>
      <c r="F18" s="117" t="s">
        <v>234</v>
      </c>
      <c r="G18" s="121" t="s">
        <v>9</v>
      </c>
      <c r="H18" s="286">
        <v>0.014826388888888889</v>
      </c>
      <c r="I18" s="159">
        <v>0.015023148148148148</v>
      </c>
      <c r="J18" s="82">
        <v>0.014756944444444446</v>
      </c>
      <c r="K18" s="78">
        <v>0.01525462962962963</v>
      </c>
      <c r="L18" s="32"/>
      <c r="M18" s="32">
        <v>0.01681712962962963</v>
      </c>
      <c r="N18" s="32">
        <v>0.016122685185185184</v>
      </c>
      <c r="O18" s="82">
        <v>0.014525462962962964</v>
      </c>
      <c r="P18" s="82">
        <v>0.01486111111111111</v>
      </c>
      <c r="Q18" s="99">
        <v>0.014988425925925926</v>
      </c>
      <c r="R18" s="183">
        <f>H18+J18+O18+P18+Q18</f>
        <v>0.07395833333333333</v>
      </c>
      <c r="S18" s="25">
        <f t="shared" si="0"/>
        <v>0.014791666666666667</v>
      </c>
    </row>
    <row r="19" spans="1:19" ht="10.5" customHeight="1">
      <c r="A19" s="41">
        <v>14</v>
      </c>
      <c r="B19" s="31">
        <v>4</v>
      </c>
      <c r="C19" s="172">
        <v>5</v>
      </c>
      <c r="D19" s="191" t="s">
        <v>171</v>
      </c>
      <c r="E19" s="52">
        <v>1972</v>
      </c>
      <c r="F19" s="117" t="s">
        <v>232</v>
      </c>
      <c r="G19" s="126" t="s">
        <v>11</v>
      </c>
      <c r="H19" s="287"/>
      <c r="I19" s="17"/>
      <c r="J19" s="17"/>
      <c r="K19" s="51">
        <v>0.015324074074074073</v>
      </c>
      <c r="L19" s="51"/>
      <c r="M19" s="80"/>
      <c r="N19" s="80">
        <v>0.015763888888888886</v>
      </c>
      <c r="O19" s="80">
        <v>0.014456018518518519</v>
      </c>
      <c r="P19" s="80">
        <v>0.014305555555555557</v>
      </c>
      <c r="Q19" s="72">
        <v>0.014247685185185184</v>
      </c>
      <c r="R19" s="183">
        <f>H19+I19+J19+K19+L19+M19+N19+O19+P19+Q19</f>
        <v>0.07409722222222222</v>
      </c>
      <c r="S19" s="25">
        <f t="shared" si="0"/>
        <v>0.014819444444444444</v>
      </c>
    </row>
    <row r="20" spans="1:19" ht="10.5" customHeight="1">
      <c r="A20" s="41">
        <v>15</v>
      </c>
      <c r="B20" s="98">
        <v>6</v>
      </c>
      <c r="C20" s="209">
        <v>5</v>
      </c>
      <c r="D20" s="192" t="s">
        <v>38</v>
      </c>
      <c r="E20" s="31">
        <v>1992</v>
      </c>
      <c r="F20" s="117" t="s">
        <v>231</v>
      </c>
      <c r="G20" s="120" t="s">
        <v>7</v>
      </c>
      <c r="H20" s="46">
        <v>0.016481481481481482</v>
      </c>
      <c r="I20" s="16">
        <v>0.01486111111111111</v>
      </c>
      <c r="J20" s="32">
        <v>0.013900462962962962</v>
      </c>
      <c r="K20" s="32">
        <v>0.014259259259259261</v>
      </c>
      <c r="L20" s="32"/>
      <c r="M20" s="32"/>
      <c r="N20" s="32"/>
      <c r="O20" s="32">
        <v>0.015092592592592593</v>
      </c>
      <c r="P20" s="78"/>
      <c r="Q20" s="47"/>
      <c r="R20" s="183">
        <f>H20+I20+J20+K20+O20</f>
        <v>0.0745949074074074</v>
      </c>
      <c r="S20" s="25">
        <f t="shared" si="0"/>
        <v>0.014918981481481481</v>
      </c>
    </row>
    <row r="21" spans="1:23" s="18" customFormat="1" ht="10.5" customHeight="1">
      <c r="A21" s="41">
        <v>16</v>
      </c>
      <c r="B21" s="148">
        <v>3</v>
      </c>
      <c r="C21" s="209">
        <v>8</v>
      </c>
      <c r="D21" s="189" t="s">
        <v>22</v>
      </c>
      <c r="E21" s="31">
        <v>1951</v>
      </c>
      <c r="F21" s="117" t="s">
        <v>234</v>
      </c>
      <c r="G21" s="120" t="s">
        <v>9</v>
      </c>
      <c r="H21" s="70">
        <v>0.01513888888888889</v>
      </c>
      <c r="I21" s="65">
        <v>0.015</v>
      </c>
      <c r="J21" s="63">
        <v>0.015173611111111112</v>
      </c>
      <c r="K21" s="63">
        <v>0.015011574074074075</v>
      </c>
      <c r="L21" s="78">
        <v>0.015902777777777776</v>
      </c>
      <c r="M21" s="32">
        <v>0.016168981481481482</v>
      </c>
      <c r="N21" s="78">
        <v>0.01564814814814815</v>
      </c>
      <c r="O21" s="32"/>
      <c r="P21" s="82">
        <v>0.014733796296296295</v>
      </c>
      <c r="Q21" s="47"/>
      <c r="R21" s="183">
        <f>H21+I21+J21+K21+P21</f>
        <v>0.07505787037037037</v>
      </c>
      <c r="S21" s="25">
        <f t="shared" si="0"/>
        <v>0.015011574074074075</v>
      </c>
      <c r="U21" s="107"/>
      <c r="V21" s="112"/>
      <c r="W21" s="112"/>
    </row>
    <row r="22" spans="1:23" s="18" customFormat="1" ht="10.5" customHeight="1">
      <c r="A22" s="41">
        <v>17</v>
      </c>
      <c r="B22" s="98">
        <v>4</v>
      </c>
      <c r="C22" s="172">
        <v>6</v>
      </c>
      <c r="D22" s="188" t="s">
        <v>20</v>
      </c>
      <c r="E22" s="19">
        <v>1963</v>
      </c>
      <c r="F22" s="117" t="s">
        <v>233</v>
      </c>
      <c r="G22" s="122" t="s">
        <v>21</v>
      </c>
      <c r="H22" s="286">
        <v>0.015185185185185185</v>
      </c>
      <c r="I22" s="84">
        <v>0.014710648148148148</v>
      </c>
      <c r="J22" s="17"/>
      <c r="K22" s="84">
        <v>0.015162037037037036</v>
      </c>
      <c r="L22" s="17"/>
      <c r="M22" s="17"/>
      <c r="N22" s="17">
        <v>0.016701388888888887</v>
      </c>
      <c r="O22" s="84">
        <v>0.01537037037037037</v>
      </c>
      <c r="P22" s="84">
        <v>0.01511574074074074</v>
      </c>
      <c r="Q22" s="48"/>
      <c r="R22" s="183">
        <f>H22+I22+K22+O22+P22</f>
        <v>0.07554398148148148</v>
      </c>
      <c r="S22" s="25">
        <f t="shared" si="0"/>
        <v>0.015108796296296296</v>
      </c>
      <c r="U22" s="107"/>
      <c r="V22" s="112"/>
      <c r="W22" s="112"/>
    </row>
    <row r="23" spans="1:23" s="18" customFormat="1" ht="10.5" customHeight="1">
      <c r="A23" s="41">
        <v>18</v>
      </c>
      <c r="B23" s="31">
        <v>7</v>
      </c>
      <c r="C23" s="209">
        <v>6</v>
      </c>
      <c r="D23" s="189" t="s">
        <v>95</v>
      </c>
      <c r="E23" s="31">
        <v>1983</v>
      </c>
      <c r="F23" s="117" t="s">
        <v>231</v>
      </c>
      <c r="G23" s="121" t="s">
        <v>96</v>
      </c>
      <c r="H23" s="46"/>
      <c r="I23" s="83">
        <v>0.014699074074074074</v>
      </c>
      <c r="J23" s="82">
        <v>0.015358796296296296</v>
      </c>
      <c r="K23" s="82">
        <v>0.014490740740740742</v>
      </c>
      <c r="L23" s="82">
        <v>0.015671296296296298</v>
      </c>
      <c r="M23" s="32">
        <v>0.015763888888888886</v>
      </c>
      <c r="N23" s="82">
        <v>0.015474537037037038</v>
      </c>
      <c r="O23" s="32"/>
      <c r="P23" s="78"/>
      <c r="Q23" s="47"/>
      <c r="R23" s="183">
        <f>I23+J23+K23+L23+N23</f>
        <v>0.07569444444444444</v>
      </c>
      <c r="S23" s="25">
        <f t="shared" si="0"/>
        <v>0.015138888888888887</v>
      </c>
      <c r="U23" s="107"/>
      <c r="V23" s="112"/>
      <c r="W23" s="112"/>
    </row>
    <row r="24" spans="1:23" s="18" customFormat="1" ht="10.5" customHeight="1">
      <c r="A24" s="41">
        <v>19</v>
      </c>
      <c r="B24" s="31">
        <v>5</v>
      </c>
      <c r="C24" s="171">
        <v>5</v>
      </c>
      <c r="D24" s="189" t="s">
        <v>41</v>
      </c>
      <c r="E24" s="31">
        <v>1966</v>
      </c>
      <c r="F24" s="117" t="s">
        <v>233</v>
      </c>
      <c r="G24" s="120" t="s">
        <v>9</v>
      </c>
      <c r="H24" s="46">
        <v>0.015462962962962963</v>
      </c>
      <c r="I24" s="42">
        <v>0.015439814814814816</v>
      </c>
      <c r="J24" s="32">
        <v>0.015439814814814816</v>
      </c>
      <c r="K24" s="32"/>
      <c r="L24" s="32"/>
      <c r="M24" s="32"/>
      <c r="N24" s="32"/>
      <c r="O24" s="32"/>
      <c r="P24" s="32">
        <v>0.014895833333333332</v>
      </c>
      <c r="Q24" s="47">
        <v>0.015046296296296295</v>
      </c>
      <c r="R24" s="183">
        <f>H24+I24+J24+K24+L24+M24+N24+O24+P24+Q24</f>
        <v>0.07628472222222223</v>
      </c>
      <c r="S24" s="25">
        <f t="shared" si="0"/>
        <v>0.015256944444444445</v>
      </c>
      <c r="U24" s="107"/>
      <c r="V24" s="112"/>
      <c r="W24" s="112"/>
    </row>
    <row r="25" spans="1:23" s="18" customFormat="1" ht="10.5" customHeight="1">
      <c r="A25" s="41">
        <v>20</v>
      </c>
      <c r="B25" s="98">
        <v>5</v>
      </c>
      <c r="C25" s="209">
        <v>7</v>
      </c>
      <c r="D25" s="193" t="s">
        <v>59</v>
      </c>
      <c r="E25" s="33">
        <v>1975</v>
      </c>
      <c r="F25" s="117" t="s">
        <v>232</v>
      </c>
      <c r="G25" s="126" t="s">
        <v>11</v>
      </c>
      <c r="H25" s="286">
        <v>0.015810185185185184</v>
      </c>
      <c r="I25" s="17"/>
      <c r="J25" s="32">
        <v>0.016296296296296295</v>
      </c>
      <c r="K25" s="82">
        <v>0.016087962962962964</v>
      </c>
      <c r="L25" s="32"/>
      <c r="M25" s="32"/>
      <c r="N25" s="78">
        <v>0.016099537037037037</v>
      </c>
      <c r="O25" s="82">
        <v>0.015</v>
      </c>
      <c r="P25" s="82">
        <v>0.01476851851851852</v>
      </c>
      <c r="Q25" s="99">
        <v>0.015150462962962963</v>
      </c>
      <c r="R25" s="183">
        <f>H25+K25+O25+P25+Q25</f>
        <v>0.07681712962962964</v>
      </c>
      <c r="S25" s="25">
        <f t="shared" si="0"/>
        <v>0.015363425925925928</v>
      </c>
      <c r="U25" s="107"/>
      <c r="V25" s="112"/>
      <c r="W25" s="112"/>
    </row>
    <row r="26" spans="1:23" s="18" customFormat="1" ht="10.5" customHeight="1">
      <c r="A26" s="41">
        <v>21</v>
      </c>
      <c r="B26" s="31">
        <v>6</v>
      </c>
      <c r="C26" s="172">
        <v>5</v>
      </c>
      <c r="D26" s="196" t="s">
        <v>170</v>
      </c>
      <c r="E26" s="43">
        <v>1967</v>
      </c>
      <c r="F26" s="117" t="s">
        <v>233</v>
      </c>
      <c r="G26" s="128" t="s">
        <v>11</v>
      </c>
      <c r="H26" s="287"/>
      <c r="I26" s="17"/>
      <c r="J26" s="17"/>
      <c r="K26" s="51">
        <v>0.015717592592592592</v>
      </c>
      <c r="L26" s="51"/>
      <c r="M26" s="80">
        <v>0.015891203703703703</v>
      </c>
      <c r="N26" s="80">
        <v>0.01633101851851852</v>
      </c>
      <c r="O26" s="80"/>
      <c r="P26" s="80">
        <v>0.015532407407407406</v>
      </c>
      <c r="Q26" s="72">
        <v>0.015127314814814816</v>
      </c>
      <c r="R26" s="183">
        <f>H26+I26+J26+K26+L26+M26+N26+O26+P26+Q26</f>
        <v>0.07859953703703704</v>
      </c>
      <c r="S26" s="25">
        <f t="shared" si="0"/>
        <v>0.015719907407407408</v>
      </c>
      <c r="U26" s="107"/>
      <c r="V26" s="112"/>
      <c r="W26" s="112"/>
    </row>
    <row r="27" spans="1:19" ht="10.5" customHeight="1">
      <c r="A27" s="41">
        <v>22</v>
      </c>
      <c r="B27" s="98">
        <v>7</v>
      </c>
      <c r="C27" s="210">
        <v>7</v>
      </c>
      <c r="D27" s="194" t="s">
        <v>44</v>
      </c>
      <c r="E27" s="15">
        <v>1965</v>
      </c>
      <c r="F27" s="117" t="s">
        <v>233</v>
      </c>
      <c r="G27" s="195" t="s">
        <v>253</v>
      </c>
      <c r="H27" s="286">
        <v>0.015972222222222224</v>
      </c>
      <c r="I27" s="84">
        <v>0.015902777777777776</v>
      </c>
      <c r="J27" s="17"/>
      <c r="K27" s="159">
        <v>0.016296296296296295</v>
      </c>
      <c r="L27" s="17"/>
      <c r="M27" s="17">
        <v>0.017766203703703704</v>
      </c>
      <c r="N27" s="84">
        <v>0.016180555555555556</v>
      </c>
      <c r="O27" s="17"/>
      <c r="P27" s="84">
        <v>0.015787037037037037</v>
      </c>
      <c r="Q27" s="185">
        <v>0.015497685185185186</v>
      </c>
      <c r="R27" s="183">
        <f>H27+I27+N27+P27+Q27</f>
        <v>0.07934027777777777</v>
      </c>
      <c r="S27" s="25">
        <f t="shared" si="0"/>
        <v>0.015868055555555555</v>
      </c>
    </row>
    <row r="28" spans="1:19" ht="10.5" customHeight="1">
      <c r="A28" s="41">
        <v>23</v>
      </c>
      <c r="B28" s="31">
        <v>4</v>
      </c>
      <c r="C28" s="209">
        <v>7</v>
      </c>
      <c r="D28" s="193" t="s">
        <v>25</v>
      </c>
      <c r="E28" s="33">
        <v>1953</v>
      </c>
      <c r="F28" s="117" t="s">
        <v>234</v>
      </c>
      <c r="G28" s="121" t="s">
        <v>9</v>
      </c>
      <c r="H28" s="286">
        <v>0.015405092592592593</v>
      </c>
      <c r="I28" s="16"/>
      <c r="J28" s="82">
        <v>0.01582175925925926</v>
      </c>
      <c r="K28" s="82">
        <v>0.015787037037037037</v>
      </c>
      <c r="L28" s="78">
        <v>0.016863425925925928</v>
      </c>
      <c r="M28" s="82">
        <v>0.016747685185185185</v>
      </c>
      <c r="N28" s="32">
        <v>0.016863425925925928</v>
      </c>
      <c r="O28" s="32"/>
      <c r="P28" s="82">
        <v>0.01568287037037037</v>
      </c>
      <c r="Q28" s="47"/>
      <c r="R28" s="183">
        <f>H28+J28+K28+M28+P28</f>
        <v>0.07944444444444444</v>
      </c>
      <c r="S28" s="25">
        <f t="shared" si="0"/>
        <v>0.01588888888888889</v>
      </c>
    </row>
    <row r="29" spans="1:19" ht="10.5" customHeight="1">
      <c r="A29" s="41">
        <v>24</v>
      </c>
      <c r="B29" s="31">
        <v>8</v>
      </c>
      <c r="C29" s="172">
        <v>5</v>
      </c>
      <c r="D29" s="197" t="s">
        <v>57</v>
      </c>
      <c r="E29" s="15">
        <v>1963</v>
      </c>
      <c r="F29" s="117" t="s">
        <v>233</v>
      </c>
      <c r="G29" s="129" t="s">
        <v>202</v>
      </c>
      <c r="H29" s="46">
        <v>0.015381944444444443</v>
      </c>
      <c r="I29" s="17"/>
      <c r="J29" s="17"/>
      <c r="K29" s="17"/>
      <c r="L29" s="17"/>
      <c r="M29" s="79"/>
      <c r="N29" s="79">
        <v>0.016689814814814817</v>
      </c>
      <c r="O29" s="79">
        <v>0.016273148148148148</v>
      </c>
      <c r="P29" s="79">
        <v>0.015810185185185184</v>
      </c>
      <c r="Q29" s="71">
        <v>0.01556712962962963</v>
      </c>
      <c r="R29" s="183">
        <f>H29+I29+J29+K29+L29+M29+N29+O29+P29+Q29</f>
        <v>0.07972222222222221</v>
      </c>
      <c r="S29" s="25">
        <f t="shared" si="0"/>
        <v>0.01594444444444444</v>
      </c>
    </row>
    <row r="30" spans="1:19" ht="10.5" customHeight="1">
      <c r="A30" s="41">
        <v>25</v>
      </c>
      <c r="B30" s="31">
        <v>5</v>
      </c>
      <c r="C30" s="171">
        <v>5</v>
      </c>
      <c r="D30" s="189" t="s">
        <v>91</v>
      </c>
      <c r="E30" s="31">
        <v>1960</v>
      </c>
      <c r="F30" s="117" t="s">
        <v>234</v>
      </c>
      <c r="G30" s="120" t="s">
        <v>11</v>
      </c>
      <c r="H30" s="289"/>
      <c r="I30" s="17">
        <v>0.016412037037037037</v>
      </c>
      <c r="J30" s="32">
        <v>0.016377314814814813</v>
      </c>
      <c r="K30" s="32">
        <v>0.016122685185185184</v>
      </c>
      <c r="L30" s="32"/>
      <c r="M30" s="32"/>
      <c r="N30" s="32"/>
      <c r="O30" s="32">
        <v>0.015787037037037037</v>
      </c>
      <c r="P30" s="32">
        <v>0.016412037037037037</v>
      </c>
      <c r="Q30" s="47"/>
      <c r="R30" s="183">
        <f>H30+I30+J30+K30+L30+M30+N30+O30+P30</f>
        <v>0.0811111111111111</v>
      </c>
      <c r="S30" s="25">
        <f t="shared" si="0"/>
        <v>0.01622222222222222</v>
      </c>
    </row>
    <row r="31" spans="1:23" s="18" customFormat="1" ht="10.5" customHeight="1">
      <c r="A31" s="41">
        <v>26</v>
      </c>
      <c r="B31" s="31">
        <v>6</v>
      </c>
      <c r="C31" s="209">
        <v>6</v>
      </c>
      <c r="D31" s="189" t="s">
        <v>42</v>
      </c>
      <c r="E31" s="31">
        <v>1952</v>
      </c>
      <c r="F31" s="117" t="s">
        <v>234</v>
      </c>
      <c r="G31" s="120" t="s">
        <v>9</v>
      </c>
      <c r="H31" s="70">
        <v>0.015416666666666667</v>
      </c>
      <c r="I31" s="64">
        <v>0.016400462962962964</v>
      </c>
      <c r="J31" s="63">
        <v>0.015891203703703703</v>
      </c>
      <c r="K31" s="63">
        <v>0.01642361111111111</v>
      </c>
      <c r="L31" s="32">
        <v>0.01871527777777778</v>
      </c>
      <c r="M31" s="63">
        <v>0.017152777777777777</v>
      </c>
      <c r="N31" s="63"/>
      <c r="O31" s="63"/>
      <c r="P31" s="78"/>
      <c r="Q31" s="47"/>
      <c r="R31" s="183">
        <f>H31+I31+J31+K31+M31</f>
        <v>0.08128472222222223</v>
      </c>
      <c r="S31" s="25">
        <f t="shared" si="0"/>
        <v>0.016256944444444445</v>
      </c>
      <c r="U31" s="107"/>
      <c r="V31" s="112"/>
      <c r="W31" s="112"/>
    </row>
    <row r="32" spans="1:23" s="18" customFormat="1" ht="10.5" customHeight="1">
      <c r="A32" s="41">
        <v>27</v>
      </c>
      <c r="B32" s="31">
        <v>8</v>
      </c>
      <c r="C32" s="172">
        <v>5</v>
      </c>
      <c r="D32" s="196" t="s">
        <v>163</v>
      </c>
      <c r="E32" s="43">
        <v>1982</v>
      </c>
      <c r="F32" s="117" t="s">
        <v>231</v>
      </c>
      <c r="G32" s="128" t="s">
        <v>45</v>
      </c>
      <c r="H32" s="287"/>
      <c r="I32" s="17"/>
      <c r="J32" s="17"/>
      <c r="K32" s="51">
        <v>0.01644675925925926</v>
      </c>
      <c r="L32" s="51"/>
      <c r="M32" s="80">
        <v>0.01644675925925926</v>
      </c>
      <c r="N32" s="80">
        <v>0.016701388888888887</v>
      </c>
      <c r="O32" s="80">
        <v>0.01596064814814815</v>
      </c>
      <c r="P32" s="80">
        <v>0.015925925925925927</v>
      </c>
      <c r="Q32" s="72"/>
      <c r="R32" s="183">
        <f>H32+I32+J32+K32+L32+M32+N32+O32+P32</f>
        <v>0.08148148148148149</v>
      </c>
      <c r="S32" s="25">
        <f t="shared" si="0"/>
        <v>0.0162962962962963</v>
      </c>
      <c r="U32" s="107"/>
      <c r="V32" s="112"/>
      <c r="W32" s="112"/>
    </row>
    <row r="33" spans="1:19" ht="10.5" customHeight="1">
      <c r="A33" s="41">
        <v>28</v>
      </c>
      <c r="B33" s="31">
        <v>6</v>
      </c>
      <c r="C33" s="209">
        <v>5</v>
      </c>
      <c r="D33" s="189" t="s">
        <v>100</v>
      </c>
      <c r="E33" s="31">
        <v>1973</v>
      </c>
      <c r="F33" s="117" t="s">
        <v>232</v>
      </c>
      <c r="G33" s="121" t="s">
        <v>11</v>
      </c>
      <c r="H33" s="46">
        <v>0.01693287037037037</v>
      </c>
      <c r="I33" s="17">
        <v>0.015983796296296295</v>
      </c>
      <c r="J33" s="32">
        <v>0.016354166666666666</v>
      </c>
      <c r="K33" s="32">
        <v>0.01664351851851852</v>
      </c>
      <c r="L33" s="32">
        <v>0.01702546296296296</v>
      </c>
      <c r="M33" s="32"/>
      <c r="N33" s="32"/>
      <c r="O33" s="32"/>
      <c r="P33" s="78"/>
      <c r="Q33" s="47"/>
      <c r="R33" s="183">
        <f>H33+I33+J33+K33+L33</f>
        <v>0.08293981481481481</v>
      </c>
      <c r="S33" s="25">
        <f t="shared" si="0"/>
        <v>0.016587962962962964</v>
      </c>
    </row>
    <row r="34" spans="1:23" s="18" customFormat="1" ht="10.5" customHeight="1">
      <c r="A34" s="41">
        <v>29</v>
      </c>
      <c r="B34" s="31">
        <v>7</v>
      </c>
      <c r="C34" s="209">
        <v>8</v>
      </c>
      <c r="D34" s="189" t="s">
        <v>102</v>
      </c>
      <c r="E34" s="31">
        <v>1974</v>
      </c>
      <c r="F34" s="117" t="s">
        <v>232</v>
      </c>
      <c r="G34" s="121" t="s">
        <v>11</v>
      </c>
      <c r="H34" s="289"/>
      <c r="I34" s="159">
        <v>0.01815972222222222</v>
      </c>
      <c r="J34" s="82">
        <v>0.01673611111111111</v>
      </c>
      <c r="K34" s="82">
        <v>0.016886574074074075</v>
      </c>
      <c r="L34" s="82">
        <v>0.01758101851851852</v>
      </c>
      <c r="M34" s="32">
        <v>0.01826388888888889</v>
      </c>
      <c r="N34" s="78">
        <v>0.01783564814814815</v>
      </c>
      <c r="O34" s="32"/>
      <c r="P34" s="82">
        <v>0.015972222222222224</v>
      </c>
      <c r="Q34" s="99">
        <v>0.015949074074074074</v>
      </c>
      <c r="R34" s="183">
        <f>J34+K34+L34+P34+Q34</f>
        <v>0.083125</v>
      </c>
      <c r="S34" s="25">
        <f t="shared" si="0"/>
        <v>0.016625</v>
      </c>
      <c r="U34" s="107"/>
      <c r="V34" s="112"/>
      <c r="W34" s="112"/>
    </row>
    <row r="35" spans="1:23" s="18" customFormat="1" ht="10.5" customHeight="1">
      <c r="A35" s="41">
        <v>30</v>
      </c>
      <c r="B35" s="148">
        <v>1</v>
      </c>
      <c r="C35" s="171">
        <v>6</v>
      </c>
      <c r="D35" s="190" t="s">
        <v>26</v>
      </c>
      <c r="E35" s="31">
        <v>1946</v>
      </c>
      <c r="F35" s="117" t="s">
        <v>230</v>
      </c>
      <c r="G35" s="121" t="s">
        <v>209</v>
      </c>
      <c r="H35" s="286">
        <v>0.01619212962962963</v>
      </c>
      <c r="I35" s="84"/>
      <c r="J35" s="82">
        <v>0.016863425925925928</v>
      </c>
      <c r="K35" s="32"/>
      <c r="L35" s="32"/>
      <c r="M35" s="32"/>
      <c r="N35" s="32">
        <v>0.01775462962962963</v>
      </c>
      <c r="O35" s="82">
        <v>0.016319444444444445</v>
      </c>
      <c r="P35" s="82">
        <v>0.016180555555555556</v>
      </c>
      <c r="Q35" s="99">
        <v>0.016342592592592593</v>
      </c>
      <c r="R35" s="183">
        <f>H35+I35+J35+K35+L35+M35+N35+O35+P35</f>
        <v>0.0833101851851852</v>
      </c>
      <c r="S35" s="25">
        <f t="shared" si="0"/>
        <v>0.016662037037037038</v>
      </c>
      <c r="U35" s="107"/>
      <c r="V35" s="112"/>
      <c r="W35" s="112"/>
    </row>
    <row r="36" spans="1:19" ht="10.5" customHeight="1">
      <c r="A36" s="41">
        <v>31</v>
      </c>
      <c r="B36" s="31">
        <v>7</v>
      </c>
      <c r="C36" s="209">
        <v>9</v>
      </c>
      <c r="D36" s="193" t="s">
        <v>30</v>
      </c>
      <c r="E36" s="33">
        <v>1951</v>
      </c>
      <c r="F36" s="117" t="s">
        <v>234</v>
      </c>
      <c r="G36" s="121" t="s">
        <v>9</v>
      </c>
      <c r="H36" s="70">
        <v>0.01721064814814815</v>
      </c>
      <c r="I36" s="64">
        <v>0.017118055555555556</v>
      </c>
      <c r="J36" s="63">
        <v>0.01664351851851852</v>
      </c>
      <c r="K36" s="63">
        <v>0.016666666666666666</v>
      </c>
      <c r="L36" s="78">
        <v>0.017662037037037035</v>
      </c>
      <c r="M36" s="32">
        <v>0.01815972222222222</v>
      </c>
      <c r="N36" s="32">
        <v>0.018194444444444444</v>
      </c>
      <c r="O36" s="32"/>
      <c r="P36" s="78">
        <v>0.017222222222222222</v>
      </c>
      <c r="Q36" s="99">
        <v>0.016898148148148148</v>
      </c>
      <c r="R36" s="183">
        <f>H36+I36+J36+K36+Q36</f>
        <v>0.08453703703703704</v>
      </c>
      <c r="S36" s="25">
        <f t="shared" si="0"/>
        <v>0.016907407407407406</v>
      </c>
    </row>
    <row r="37" spans="1:23" s="18" customFormat="1" ht="10.5" customHeight="1">
      <c r="A37" s="41">
        <v>32</v>
      </c>
      <c r="B37" s="31">
        <v>8</v>
      </c>
      <c r="C37" s="172">
        <v>5</v>
      </c>
      <c r="D37" s="194" t="s">
        <v>147</v>
      </c>
      <c r="E37" s="15">
        <v>1958</v>
      </c>
      <c r="F37" s="117" t="s">
        <v>234</v>
      </c>
      <c r="G37" s="195" t="s">
        <v>29</v>
      </c>
      <c r="H37" s="46"/>
      <c r="I37" s="16">
        <v>0.016967592592592593</v>
      </c>
      <c r="J37" s="16"/>
      <c r="K37" s="16"/>
      <c r="L37" s="16"/>
      <c r="M37" s="16">
        <v>0.01758101851851852</v>
      </c>
      <c r="N37" s="16">
        <v>0.016967592592592593</v>
      </c>
      <c r="O37" s="16"/>
      <c r="P37" s="16">
        <v>0.016631944444444446</v>
      </c>
      <c r="Q37" s="49">
        <v>0.016655092592592593</v>
      </c>
      <c r="R37" s="183">
        <f>H37+I37+J37+K37+L37+M37+N37+O37+P37+Q37</f>
        <v>0.08480324074074075</v>
      </c>
      <c r="S37" s="25">
        <f t="shared" si="0"/>
        <v>0.01696064814814815</v>
      </c>
      <c r="U37" s="107"/>
      <c r="V37" s="112"/>
      <c r="W37" s="112"/>
    </row>
    <row r="38" spans="1:19" ht="10.5" customHeight="1">
      <c r="A38" s="41">
        <v>33</v>
      </c>
      <c r="B38" s="31">
        <v>9</v>
      </c>
      <c r="C38" s="210">
        <v>7</v>
      </c>
      <c r="D38" s="194" t="s">
        <v>43</v>
      </c>
      <c r="E38" s="15">
        <v>1963</v>
      </c>
      <c r="F38" s="117" t="s">
        <v>233</v>
      </c>
      <c r="G38" s="195" t="s">
        <v>11</v>
      </c>
      <c r="H38" s="286">
        <v>0.01681712962962963</v>
      </c>
      <c r="I38" s="83">
        <v>0.01685185185185185</v>
      </c>
      <c r="J38" s="16"/>
      <c r="K38" s="83">
        <v>0.016909722222222225</v>
      </c>
      <c r="L38" s="177">
        <v>0.018252314814814815</v>
      </c>
      <c r="M38" s="16">
        <v>0.01880787037037037</v>
      </c>
      <c r="N38" s="83">
        <v>0.017430555555555557</v>
      </c>
      <c r="O38" s="16"/>
      <c r="P38" s="83">
        <v>0.016967592592592593</v>
      </c>
      <c r="Q38" s="49"/>
      <c r="R38" s="183">
        <f>H38+I38+K38+N38+P38</f>
        <v>0.08497685185185186</v>
      </c>
      <c r="S38" s="25">
        <f t="shared" si="0"/>
        <v>0.016995370370370372</v>
      </c>
    </row>
    <row r="39" spans="1:19" ht="10.5" customHeight="1">
      <c r="A39" s="41">
        <v>34</v>
      </c>
      <c r="B39" s="31">
        <v>9</v>
      </c>
      <c r="C39" s="171">
        <v>5</v>
      </c>
      <c r="D39" s="193" t="s">
        <v>47</v>
      </c>
      <c r="E39" s="33">
        <v>1957</v>
      </c>
      <c r="F39" s="117" t="s">
        <v>234</v>
      </c>
      <c r="G39" s="121" t="s">
        <v>9</v>
      </c>
      <c r="H39" s="287"/>
      <c r="I39" s="42">
        <v>0.016493055555555556</v>
      </c>
      <c r="J39" s="32">
        <v>0.017291666666666667</v>
      </c>
      <c r="K39" s="32">
        <v>0.016550925925925924</v>
      </c>
      <c r="L39" s="32">
        <v>0.01866898148148148</v>
      </c>
      <c r="M39" s="32"/>
      <c r="N39" s="32"/>
      <c r="O39" s="32"/>
      <c r="P39" s="32"/>
      <c r="Q39" s="47">
        <v>0.016631944444444446</v>
      </c>
      <c r="R39" s="183">
        <f>H39+I39+J39+K39+L39+M39+N39+O39+P39+Q39</f>
        <v>0.08563657407407407</v>
      </c>
      <c r="S39" s="25">
        <f t="shared" si="0"/>
        <v>0.017127314814814814</v>
      </c>
    </row>
    <row r="40" spans="1:19" ht="10.5" customHeight="1">
      <c r="A40" s="41">
        <v>35</v>
      </c>
      <c r="B40" s="31">
        <v>8</v>
      </c>
      <c r="C40" s="209">
        <v>6</v>
      </c>
      <c r="D40" s="193" t="s">
        <v>46</v>
      </c>
      <c r="E40" s="33">
        <v>1973</v>
      </c>
      <c r="F40" s="117" t="s">
        <v>232</v>
      </c>
      <c r="G40" s="121" t="s">
        <v>9</v>
      </c>
      <c r="H40" s="286">
        <v>0.01659722222222222</v>
      </c>
      <c r="I40" s="84">
        <v>0.01726851851851852</v>
      </c>
      <c r="J40" s="82">
        <v>0.017465277777777777</v>
      </c>
      <c r="K40" s="82">
        <v>0.016701388888888887</v>
      </c>
      <c r="L40" s="32">
        <v>0.018310185185185186</v>
      </c>
      <c r="M40" s="32"/>
      <c r="N40" s="82">
        <v>0.018113425925925925</v>
      </c>
      <c r="O40" s="32"/>
      <c r="P40" s="78"/>
      <c r="Q40" s="47"/>
      <c r="R40" s="183">
        <f>H40+I40+J40+K40+N40</f>
        <v>0.08614583333333332</v>
      </c>
      <c r="S40" s="25">
        <f t="shared" si="0"/>
        <v>0.017229166666666663</v>
      </c>
    </row>
    <row r="41" spans="1:23" s="18" customFormat="1" ht="10.5" customHeight="1">
      <c r="A41" s="41">
        <v>36</v>
      </c>
      <c r="B41" s="31">
        <v>10</v>
      </c>
      <c r="C41" s="171">
        <v>6</v>
      </c>
      <c r="D41" s="189" t="s">
        <v>145</v>
      </c>
      <c r="E41" s="31">
        <v>1951</v>
      </c>
      <c r="F41" s="117" t="s">
        <v>234</v>
      </c>
      <c r="G41" s="120" t="s">
        <v>11</v>
      </c>
      <c r="H41" s="289"/>
      <c r="I41" s="84">
        <v>0.01659722222222222</v>
      </c>
      <c r="J41" s="82">
        <v>0.016458333333333332</v>
      </c>
      <c r="K41" s="82">
        <v>0.01769675925925926</v>
      </c>
      <c r="L41" s="32"/>
      <c r="M41" s="32"/>
      <c r="N41" s="32"/>
      <c r="O41" s="32">
        <v>0.018877314814814816</v>
      </c>
      <c r="P41" s="82">
        <v>0.01884259259259259</v>
      </c>
      <c r="Q41" s="99">
        <v>0.017430555555555557</v>
      </c>
      <c r="R41" s="183">
        <f>I41+J41+K41+P41+Q41</f>
        <v>0.08702546296296296</v>
      </c>
      <c r="S41" s="25">
        <f t="shared" si="0"/>
        <v>0.01740509259259259</v>
      </c>
      <c r="U41" s="107"/>
      <c r="V41" s="112"/>
      <c r="W41" s="112"/>
    </row>
    <row r="42" spans="1:19" ht="10.5" customHeight="1">
      <c r="A42" s="41">
        <v>37</v>
      </c>
      <c r="B42" s="148">
        <v>2</v>
      </c>
      <c r="C42" s="209">
        <v>7</v>
      </c>
      <c r="D42" s="193" t="s">
        <v>48</v>
      </c>
      <c r="E42" s="33">
        <v>1946</v>
      </c>
      <c r="F42" s="117" t="s">
        <v>230</v>
      </c>
      <c r="G42" s="121" t="s">
        <v>9</v>
      </c>
      <c r="H42" s="46">
        <v>0.018969907407407408</v>
      </c>
      <c r="I42" s="65">
        <v>0.017743055555555557</v>
      </c>
      <c r="J42" s="63">
        <v>0.017858796296296296</v>
      </c>
      <c r="K42" s="63">
        <v>0.017951388888888888</v>
      </c>
      <c r="L42" s="63">
        <v>0.01875</v>
      </c>
      <c r="M42" s="78">
        <v>0.018761574074074073</v>
      </c>
      <c r="N42" s="63"/>
      <c r="O42" s="63"/>
      <c r="P42" s="78"/>
      <c r="Q42" s="99">
        <v>0.01650462962962963</v>
      </c>
      <c r="R42" s="183">
        <f>I42+J42+K42+L42+Q42</f>
        <v>0.08880787037037038</v>
      </c>
      <c r="S42" s="25">
        <f t="shared" si="0"/>
        <v>0.017761574074074075</v>
      </c>
    </row>
    <row r="43" spans="1:19" ht="10.5" customHeight="1">
      <c r="A43" s="41">
        <v>38</v>
      </c>
      <c r="B43" s="31">
        <v>9</v>
      </c>
      <c r="C43" s="172">
        <v>5</v>
      </c>
      <c r="D43" s="198" t="s">
        <v>71</v>
      </c>
      <c r="E43" s="180">
        <v>1973</v>
      </c>
      <c r="F43" s="117" t="s">
        <v>232</v>
      </c>
      <c r="G43" s="129" t="s">
        <v>11</v>
      </c>
      <c r="H43" s="46">
        <v>0.01733796296296296</v>
      </c>
      <c r="I43" s="17"/>
      <c r="J43" s="17"/>
      <c r="K43" s="17"/>
      <c r="L43" s="17"/>
      <c r="M43" s="17"/>
      <c r="N43" s="17">
        <v>0.019768518518518515</v>
      </c>
      <c r="O43" s="17">
        <v>0.017326388888888888</v>
      </c>
      <c r="P43" s="17">
        <v>0.017430555555555557</v>
      </c>
      <c r="Q43" s="48">
        <v>0.017118055555555556</v>
      </c>
      <c r="R43" s="183">
        <f>H43+I43+J43+K43+L43+M43+N43+O43+P43+Q43</f>
        <v>0.08898148148148148</v>
      </c>
      <c r="S43" s="25">
        <f t="shared" si="0"/>
        <v>0.017796296296296296</v>
      </c>
    </row>
    <row r="44" spans="1:19" ht="10.5" customHeight="1">
      <c r="A44" s="41">
        <v>39</v>
      </c>
      <c r="B44" s="31">
        <v>10</v>
      </c>
      <c r="C44" s="210">
        <v>7</v>
      </c>
      <c r="D44" s="188" t="s">
        <v>31</v>
      </c>
      <c r="E44" s="19">
        <v>1974</v>
      </c>
      <c r="F44" s="117" t="s">
        <v>232</v>
      </c>
      <c r="G44" s="122" t="s">
        <v>9</v>
      </c>
      <c r="H44" s="286">
        <v>0.01747685185185185</v>
      </c>
      <c r="I44" s="84">
        <v>0.018090277777777778</v>
      </c>
      <c r="J44" s="17"/>
      <c r="K44" s="17"/>
      <c r="L44" s="17">
        <v>0.021238425925925924</v>
      </c>
      <c r="M44" s="176">
        <v>0.020104166666666666</v>
      </c>
      <c r="N44" s="79"/>
      <c r="O44" s="116">
        <v>0.01855324074074074</v>
      </c>
      <c r="P44" s="116">
        <v>0.01818287037037037</v>
      </c>
      <c r="Q44" s="100">
        <v>0.017962962962962962</v>
      </c>
      <c r="R44" s="183">
        <f>H44+I44+Q44+O44+P44</f>
        <v>0.0902662037037037</v>
      </c>
      <c r="S44" s="25">
        <f t="shared" si="0"/>
        <v>0.018053240740740738</v>
      </c>
    </row>
    <row r="45" spans="1:23" s="18" customFormat="1" ht="10.5" customHeight="1">
      <c r="A45" s="41">
        <v>40</v>
      </c>
      <c r="B45" s="148">
        <v>3</v>
      </c>
      <c r="C45" s="210">
        <v>7</v>
      </c>
      <c r="D45" s="197" t="s">
        <v>52</v>
      </c>
      <c r="E45" s="15">
        <v>1950</v>
      </c>
      <c r="F45" s="117" t="s">
        <v>230</v>
      </c>
      <c r="G45" s="122" t="s">
        <v>9</v>
      </c>
      <c r="H45" s="46">
        <v>0.025196759259259256</v>
      </c>
      <c r="I45" s="84">
        <v>0.017685185185185182</v>
      </c>
      <c r="J45" s="17"/>
      <c r="K45" s="17"/>
      <c r="L45" s="17"/>
      <c r="M45" s="84">
        <v>0.018854166666666665</v>
      </c>
      <c r="N45" s="159">
        <v>0.01947916666666667</v>
      </c>
      <c r="O45" s="84">
        <v>0.019386574074074073</v>
      </c>
      <c r="P45" s="84">
        <v>0.019212962962962963</v>
      </c>
      <c r="Q45" s="185">
        <v>0.018217592592592594</v>
      </c>
      <c r="R45" s="183">
        <f>I45+M45+O45+P45+Q45</f>
        <v>0.09335648148148147</v>
      </c>
      <c r="S45" s="25">
        <f t="shared" si="0"/>
        <v>0.018671296296296293</v>
      </c>
      <c r="U45" s="107"/>
      <c r="V45" s="112"/>
      <c r="W45" s="112"/>
    </row>
    <row r="46" spans="1:19" ht="10.5" customHeight="1">
      <c r="A46" s="41">
        <v>41</v>
      </c>
      <c r="B46" s="31">
        <v>11</v>
      </c>
      <c r="C46" s="210">
        <v>7</v>
      </c>
      <c r="D46" s="197" t="s">
        <v>60</v>
      </c>
      <c r="E46" s="15">
        <v>1958</v>
      </c>
      <c r="F46" s="117" t="s">
        <v>234</v>
      </c>
      <c r="G46" s="122" t="s">
        <v>9</v>
      </c>
      <c r="H46" s="46">
        <v>0.025196759259259256</v>
      </c>
      <c r="I46" s="84">
        <v>0.01972222222222222</v>
      </c>
      <c r="J46" s="17"/>
      <c r="K46" s="17"/>
      <c r="L46" s="84">
        <v>0.01986111111111111</v>
      </c>
      <c r="M46" s="176">
        <v>0.020694444444444446</v>
      </c>
      <c r="N46" s="116">
        <v>0.019189814814814816</v>
      </c>
      <c r="O46" s="79"/>
      <c r="P46" s="116">
        <v>0.018831018518518518</v>
      </c>
      <c r="Q46" s="100">
        <v>0.018171296296296297</v>
      </c>
      <c r="R46" s="183">
        <f>I46+L46+N46+P46+Q46</f>
        <v>0.09577546296296297</v>
      </c>
      <c r="S46" s="25">
        <f t="shared" si="0"/>
        <v>0.01915509259259259</v>
      </c>
    </row>
    <row r="47" spans="1:19" ht="10.5" customHeight="1">
      <c r="A47" s="41">
        <v>42</v>
      </c>
      <c r="B47" s="98">
        <v>4</v>
      </c>
      <c r="C47" s="210">
        <v>8</v>
      </c>
      <c r="D47" s="197" t="s">
        <v>35</v>
      </c>
      <c r="E47" s="15">
        <v>1942</v>
      </c>
      <c r="F47" s="117" t="s">
        <v>230</v>
      </c>
      <c r="G47" s="122" t="s">
        <v>9</v>
      </c>
      <c r="H47" s="286">
        <v>0.0190625</v>
      </c>
      <c r="I47" s="84">
        <v>0.019849537037037037</v>
      </c>
      <c r="J47" s="17"/>
      <c r="K47" s="159">
        <v>0.02065972222222222</v>
      </c>
      <c r="L47" s="17"/>
      <c r="M47" s="79">
        <v>0.021666666666666667</v>
      </c>
      <c r="N47" s="176">
        <v>0.021388888888888888</v>
      </c>
      <c r="O47" s="116">
        <v>0.01920138888888889</v>
      </c>
      <c r="P47" s="116">
        <v>0.018958333333333334</v>
      </c>
      <c r="Q47" s="100">
        <v>0.01947916666666667</v>
      </c>
      <c r="R47" s="183">
        <f>H47+I47+O47+P47+Q47</f>
        <v>0.09655092592592594</v>
      </c>
      <c r="S47" s="25">
        <f t="shared" si="0"/>
        <v>0.019310185185185187</v>
      </c>
    </row>
    <row r="48" spans="1:23" s="18" customFormat="1" ht="10.5" customHeight="1">
      <c r="A48" s="41">
        <v>43</v>
      </c>
      <c r="B48" s="31">
        <v>10</v>
      </c>
      <c r="C48" s="172">
        <v>5</v>
      </c>
      <c r="D48" s="194" t="s">
        <v>50</v>
      </c>
      <c r="E48" s="15">
        <v>1964</v>
      </c>
      <c r="F48" s="117" t="s">
        <v>233</v>
      </c>
      <c r="G48" s="195" t="s">
        <v>51</v>
      </c>
      <c r="H48" s="46">
        <v>0.019594907407407405</v>
      </c>
      <c r="I48" s="17">
        <v>0.018414351851851852</v>
      </c>
      <c r="J48" s="17"/>
      <c r="K48" s="17"/>
      <c r="L48" s="17">
        <v>0.020324074074074074</v>
      </c>
      <c r="M48" s="79"/>
      <c r="N48" s="79">
        <v>0.019814814814814816</v>
      </c>
      <c r="O48" s="79"/>
      <c r="P48" s="79">
        <v>0.019247685185185184</v>
      </c>
      <c r="Q48" s="71"/>
      <c r="R48" s="183">
        <f>H48+I48+J48+K48+L48+M48+N48+O48+P48</f>
        <v>0.09739583333333333</v>
      </c>
      <c r="S48" s="25">
        <f t="shared" si="0"/>
        <v>0.019479166666666665</v>
      </c>
      <c r="U48" s="107"/>
      <c r="V48" s="112"/>
      <c r="W48" s="112"/>
    </row>
    <row r="49" spans="1:19" ht="10.5" customHeight="1">
      <c r="A49" s="41">
        <v>44</v>
      </c>
      <c r="B49" s="31">
        <v>11</v>
      </c>
      <c r="C49" s="171">
        <v>5</v>
      </c>
      <c r="D49" s="199" t="s">
        <v>72</v>
      </c>
      <c r="E49" s="181">
        <v>1973</v>
      </c>
      <c r="F49" s="117" t="s">
        <v>232</v>
      </c>
      <c r="G49" s="120" t="s">
        <v>11</v>
      </c>
      <c r="H49" s="46">
        <v>0.01815972222222222</v>
      </c>
      <c r="I49" s="17">
        <v>0.019375</v>
      </c>
      <c r="J49" s="32">
        <v>0.019884259259259258</v>
      </c>
      <c r="K49" s="32"/>
      <c r="L49" s="32"/>
      <c r="M49" s="32"/>
      <c r="N49" s="32"/>
      <c r="O49" s="32"/>
      <c r="P49" s="32">
        <v>0.02101851851851852</v>
      </c>
      <c r="Q49" s="47">
        <v>0.01934027777777778</v>
      </c>
      <c r="R49" s="183">
        <f>H49+I49+J49+K49+L49+M49+N49+O49+P49+Q49</f>
        <v>0.09777777777777777</v>
      </c>
      <c r="S49" s="25">
        <f t="shared" si="0"/>
        <v>0.019555555555555555</v>
      </c>
    </row>
    <row r="50" spans="1:23" s="18" customFormat="1" ht="10.5" customHeight="1">
      <c r="A50" s="41">
        <v>45</v>
      </c>
      <c r="B50" s="98">
        <v>5</v>
      </c>
      <c r="C50" s="210">
        <v>7</v>
      </c>
      <c r="D50" s="197" t="s">
        <v>33</v>
      </c>
      <c r="E50" s="15">
        <v>1943</v>
      </c>
      <c r="F50" s="117" t="s">
        <v>230</v>
      </c>
      <c r="G50" s="122" t="s">
        <v>9</v>
      </c>
      <c r="H50" s="286">
        <v>0.01869212962962963</v>
      </c>
      <c r="I50" s="16"/>
      <c r="J50" s="16"/>
      <c r="K50" s="83">
        <v>0.020277777777777777</v>
      </c>
      <c r="L50" s="16">
        <v>0.020972222222222222</v>
      </c>
      <c r="M50" s="32"/>
      <c r="N50" s="82">
        <v>0.02028935185185185</v>
      </c>
      <c r="O50" s="82">
        <v>0.0196875</v>
      </c>
      <c r="P50" s="78">
        <v>0.02045138888888889</v>
      </c>
      <c r="Q50" s="99">
        <v>0.01994212962962963</v>
      </c>
      <c r="R50" s="183">
        <f>H50+K50+N50+O50+Q50</f>
        <v>0.09888888888888889</v>
      </c>
      <c r="S50" s="25">
        <f t="shared" si="0"/>
        <v>0.019777777777777776</v>
      </c>
      <c r="U50" s="107"/>
      <c r="V50" s="112"/>
      <c r="W50" s="112"/>
    </row>
    <row r="51" spans="1:23" s="18" customFormat="1" ht="10.5" customHeight="1">
      <c r="A51" s="41">
        <v>46</v>
      </c>
      <c r="B51" s="31">
        <v>11</v>
      </c>
      <c r="C51" s="172">
        <v>5</v>
      </c>
      <c r="D51" s="194" t="s">
        <v>88</v>
      </c>
      <c r="E51" s="15">
        <v>1964</v>
      </c>
      <c r="F51" s="117" t="s">
        <v>233</v>
      </c>
      <c r="G51" s="195" t="s">
        <v>11</v>
      </c>
      <c r="H51" s="46">
        <v>0.0209375</v>
      </c>
      <c r="I51" s="16">
        <v>0.020810185185185185</v>
      </c>
      <c r="J51" s="16"/>
      <c r="K51" s="16"/>
      <c r="L51" s="16">
        <v>0.022164351851851852</v>
      </c>
      <c r="M51" s="32"/>
      <c r="N51" s="32"/>
      <c r="O51" s="32"/>
      <c r="P51" s="32">
        <v>0.021493055555555557</v>
      </c>
      <c r="Q51" s="47">
        <v>0.021435185185185186</v>
      </c>
      <c r="R51" s="183">
        <f>H51+I51+J51+K51+L51+M51+N51+O51+P51+Q51</f>
        <v>0.10684027777777778</v>
      </c>
      <c r="S51" s="25">
        <f t="shared" si="0"/>
        <v>0.021368055555555557</v>
      </c>
      <c r="U51" s="107"/>
      <c r="V51" s="112"/>
      <c r="W51" s="112"/>
    </row>
    <row r="52" spans="1:19" ht="10.5" customHeight="1">
      <c r="A52" s="41">
        <v>47</v>
      </c>
      <c r="B52" s="31">
        <v>6</v>
      </c>
      <c r="C52" s="209">
        <v>8</v>
      </c>
      <c r="D52" s="189" t="s">
        <v>36</v>
      </c>
      <c r="E52" s="31">
        <v>1943</v>
      </c>
      <c r="F52" s="117" t="s">
        <v>230</v>
      </c>
      <c r="G52" s="122" t="s">
        <v>11</v>
      </c>
      <c r="H52" s="289"/>
      <c r="I52" s="84">
        <v>0.02423611111111111</v>
      </c>
      <c r="J52" s="78">
        <v>0.026168981481481477</v>
      </c>
      <c r="K52" s="32"/>
      <c r="L52" s="32">
        <v>0.026574074074074073</v>
      </c>
      <c r="M52" s="78">
        <v>0.02542824074074074</v>
      </c>
      <c r="N52" s="82">
        <v>0.02532407407407408</v>
      </c>
      <c r="O52" s="82">
        <v>0.024027777777777776</v>
      </c>
      <c r="P52" s="82">
        <v>0.02423611111111111</v>
      </c>
      <c r="Q52" s="99">
        <v>0.023645833333333335</v>
      </c>
      <c r="R52" s="183">
        <f>I52+N52+O52+P52+Q52</f>
        <v>0.12146990740740742</v>
      </c>
      <c r="S52" s="25">
        <f t="shared" si="0"/>
        <v>0.024293981481481482</v>
      </c>
    </row>
    <row r="53" spans="1:19" ht="10.5" customHeight="1" thickBot="1">
      <c r="A53" s="38">
        <v>48</v>
      </c>
      <c r="B53" s="39">
        <v>7</v>
      </c>
      <c r="C53" s="214">
        <v>7</v>
      </c>
      <c r="D53" s="219" t="s">
        <v>37</v>
      </c>
      <c r="E53" s="39">
        <v>1934</v>
      </c>
      <c r="F53" s="123" t="s">
        <v>230</v>
      </c>
      <c r="G53" s="124" t="s">
        <v>268</v>
      </c>
      <c r="H53" s="290">
        <v>0.024652777777777777</v>
      </c>
      <c r="I53" s="216">
        <v>0.02534722222222222</v>
      </c>
      <c r="J53" s="217">
        <v>0.024930555555555553</v>
      </c>
      <c r="K53" s="217">
        <v>0.02528935185185185</v>
      </c>
      <c r="L53" s="40"/>
      <c r="M53" s="40"/>
      <c r="N53" s="40"/>
      <c r="O53" s="217">
        <v>0.02667824074074074</v>
      </c>
      <c r="P53" s="237">
        <v>0.026886574074074077</v>
      </c>
      <c r="Q53" s="55">
        <v>0.026759259259259257</v>
      </c>
      <c r="R53" s="184">
        <f>H53+I53+J53+K53+O53</f>
        <v>0.12689814814814815</v>
      </c>
      <c r="S53" s="28">
        <f t="shared" si="0"/>
        <v>0.02537962962962963</v>
      </c>
    </row>
    <row r="54" spans="1:23" s="18" customFormat="1" ht="10.5" customHeight="1">
      <c r="A54" s="35">
        <v>49</v>
      </c>
      <c r="B54" s="36">
        <v>9</v>
      </c>
      <c r="C54" s="174">
        <v>4</v>
      </c>
      <c r="D54" s="295" t="s">
        <v>54</v>
      </c>
      <c r="E54" s="279">
        <v>1986</v>
      </c>
      <c r="F54" s="125" t="s">
        <v>231</v>
      </c>
      <c r="G54" s="296" t="s">
        <v>7</v>
      </c>
      <c r="H54" s="291"/>
      <c r="I54" s="87">
        <v>0.014756944444444446</v>
      </c>
      <c r="J54" s="37">
        <v>0.014097222222222221</v>
      </c>
      <c r="K54" s="37">
        <v>0.014085648148148151</v>
      </c>
      <c r="L54" s="37"/>
      <c r="M54" s="37"/>
      <c r="N54" s="37">
        <v>0.014189814814814815</v>
      </c>
      <c r="O54" s="37"/>
      <c r="P54" s="37"/>
      <c r="Q54" s="252"/>
      <c r="R54" s="213">
        <f aca="true" t="shared" si="1" ref="R54:R111">H54+I54+J54+K54+L54+M54+N54+O54+P54+Q54</f>
        <v>0.057129629629629634</v>
      </c>
      <c r="S54" s="24">
        <f aca="true" t="shared" si="2" ref="S54:S62">R54/4</f>
        <v>0.014282407407407409</v>
      </c>
      <c r="U54" s="107"/>
      <c r="V54" s="112"/>
      <c r="W54" s="112"/>
    </row>
    <row r="55" spans="1:23" s="18" customFormat="1" ht="10.5" customHeight="1">
      <c r="A55" s="41">
        <v>50</v>
      </c>
      <c r="B55" s="31">
        <v>10</v>
      </c>
      <c r="C55" s="171">
        <v>4</v>
      </c>
      <c r="D55" s="189" t="s">
        <v>94</v>
      </c>
      <c r="E55" s="31">
        <v>1992</v>
      </c>
      <c r="F55" s="117" t="s">
        <v>231</v>
      </c>
      <c r="G55" s="121" t="s">
        <v>45</v>
      </c>
      <c r="H55" s="46"/>
      <c r="I55" s="16">
        <v>0.014502314814814815</v>
      </c>
      <c r="J55" s="32">
        <v>0.014583333333333332</v>
      </c>
      <c r="K55" s="32">
        <v>0.01462962962962963</v>
      </c>
      <c r="L55" s="32"/>
      <c r="M55" s="32"/>
      <c r="N55" s="32">
        <v>0.01528935185185185</v>
      </c>
      <c r="O55" s="32"/>
      <c r="P55" s="32"/>
      <c r="Q55" s="47"/>
      <c r="R55" s="183">
        <f t="shared" si="1"/>
        <v>0.05900462962962963</v>
      </c>
      <c r="S55" s="25">
        <f t="shared" si="2"/>
        <v>0.014751157407407407</v>
      </c>
      <c r="U55" s="107"/>
      <c r="V55" s="112"/>
      <c r="W55" s="112"/>
    </row>
    <row r="56" spans="1:23" s="18" customFormat="1" ht="10.5" customHeight="1">
      <c r="A56" s="41">
        <v>51</v>
      </c>
      <c r="B56" s="31">
        <v>12</v>
      </c>
      <c r="C56" s="171">
        <v>4</v>
      </c>
      <c r="D56" s="190" t="s">
        <v>27</v>
      </c>
      <c r="E56" s="33">
        <v>1972</v>
      </c>
      <c r="F56" s="117" t="s">
        <v>232</v>
      </c>
      <c r="G56" s="121" t="s">
        <v>9</v>
      </c>
      <c r="H56" s="46"/>
      <c r="I56" s="16">
        <v>0.015729166666666666</v>
      </c>
      <c r="J56" s="32">
        <v>0.015856481481481482</v>
      </c>
      <c r="K56" s="32"/>
      <c r="L56" s="32"/>
      <c r="M56" s="32"/>
      <c r="N56" s="32">
        <v>0.016412037037037037</v>
      </c>
      <c r="O56" s="32"/>
      <c r="P56" s="32">
        <v>0.01525462962962963</v>
      </c>
      <c r="Q56" s="47"/>
      <c r="R56" s="183">
        <f t="shared" si="1"/>
        <v>0.06325231481481482</v>
      </c>
      <c r="S56" s="25">
        <f t="shared" si="2"/>
        <v>0.015813078703703704</v>
      </c>
      <c r="U56" s="107"/>
      <c r="V56" s="112"/>
      <c r="W56" s="112"/>
    </row>
    <row r="57" spans="1:23" s="18" customFormat="1" ht="10.5" customHeight="1">
      <c r="A57" s="41">
        <v>52</v>
      </c>
      <c r="B57" s="31">
        <v>12</v>
      </c>
      <c r="C57" s="171">
        <v>4</v>
      </c>
      <c r="D57" s="189" t="s">
        <v>40</v>
      </c>
      <c r="E57" s="31">
        <v>1959</v>
      </c>
      <c r="F57" s="117" t="s">
        <v>234</v>
      </c>
      <c r="G57" s="121" t="s">
        <v>11</v>
      </c>
      <c r="H57" s="289"/>
      <c r="I57" s="17"/>
      <c r="J57" s="32">
        <v>0.0165625</v>
      </c>
      <c r="K57" s="32">
        <v>0.016041666666666666</v>
      </c>
      <c r="L57" s="32">
        <v>0.016122685185185184</v>
      </c>
      <c r="M57" s="32">
        <v>0.015474537037037038</v>
      </c>
      <c r="N57" s="32"/>
      <c r="O57" s="32"/>
      <c r="P57" s="32"/>
      <c r="Q57" s="47"/>
      <c r="R57" s="183">
        <f t="shared" si="1"/>
        <v>0.06420138888888889</v>
      </c>
      <c r="S57" s="25">
        <f t="shared" si="2"/>
        <v>0.016050347222222223</v>
      </c>
      <c r="U57" s="107"/>
      <c r="V57" s="112"/>
      <c r="W57" s="112"/>
    </row>
    <row r="58" spans="1:19" ht="10.5" customHeight="1">
      <c r="A58" s="41">
        <v>53</v>
      </c>
      <c r="B58" s="31">
        <v>12</v>
      </c>
      <c r="C58" s="171">
        <v>4</v>
      </c>
      <c r="D58" s="189" t="s">
        <v>99</v>
      </c>
      <c r="E58" s="31">
        <v>1968</v>
      </c>
      <c r="F58" s="117" t="s">
        <v>233</v>
      </c>
      <c r="G58" s="121" t="s">
        <v>11</v>
      </c>
      <c r="H58" s="46"/>
      <c r="I58" s="16">
        <v>0.0169212962962963</v>
      </c>
      <c r="J58" s="32">
        <v>0.016261574074074074</v>
      </c>
      <c r="K58" s="32"/>
      <c r="L58" s="32"/>
      <c r="M58" s="32"/>
      <c r="N58" s="32"/>
      <c r="O58" s="32"/>
      <c r="P58" s="32">
        <v>0.015555555555555553</v>
      </c>
      <c r="Q58" s="47">
        <v>0.015844907407407408</v>
      </c>
      <c r="R58" s="183">
        <f>H58+I58+J58+K58+L58+M58+N58+O58+P58+Q58</f>
        <v>0.06458333333333334</v>
      </c>
      <c r="S58" s="25">
        <f t="shared" si="2"/>
        <v>0.016145833333333335</v>
      </c>
    </row>
    <row r="59" spans="1:23" s="18" customFormat="1" ht="10.5" customHeight="1">
      <c r="A59" s="41">
        <v>54</v>
      </c>
      <c r="B59" s="31">
        <v>13</v>
      </c>
      <c r="C59" s="172">
        <v>4</v>
      </c>
      <c r="D59" s="194" t="s">
        <v>81</v>
      </c>
      <c r="E59" s="15">
        <v>1974</v>
      </c>
      <c r="F59" s="117" t="s">
        <v>232</v>
      </c>
      <c r="G59" s="195" t="s">
        <v>11</v>
      </c>
      <c r="H59" s="46"/>
      <c r="I59" s="16">
        <v>0.016087962962962964</v>
      </c>
      <c r="J59" s="16"/>
      <c r="K59" s="16">
        <v>0.016400462962962964</v>
      </c>
      <c r="L59" s="16"/>
      <c r="M59" s="32"/>
      <c r="N59" s="32"/>
      <c r="O59" s="32">
        <v>0.016342592592592593</v>
      </c>
      <c r="P59" s="32">
        <v>0.016493055555555556</v>
      </c>
      <c r="Q59" s="47"/>
      <c r="R59" s="183">
        <f t="shared" si="1"/>
        <v>0.06532407407407408</v>
      </c>
      <c r="S59" s="25">
        <f t="shared" si="2"/>
        <v>0.01633101851851852</v>
      </c>
      <c r="U59" s="107"/>
      <c r="V59" s="112"/>
      <c r="W59" s="112"/>
    </row>
    <row r="60" spans="1:23" s="18" customFormat="1" ht="10.5" customHeight="1">
      <c r="A60" s="41">
        <v>55</v>
      </c>
      <c r="B60" s="31">
        <v>13</v>
      </c>
      <c r="C60" s="172">
        <v>4</v>
      </c>
      <c r="D60" s="188" t="s">
        <v>28</v>
      </c>
      <c r="E60" s="19">
        <v>1955</v>
      </c>
      <c r="F60" s="117" t="s">
        <v>234</v>
      </c>
      <c r="G60" s="122" t="s">
        <v>29</v>
      </c>
      <c r="H60" s="46">
        <v>0.015914351851851853</v>
      </c>
      <c r="I60" s="17"/>
      <c r="J60" s="17"/>
      <c r="K60" s="17"/>
      <c r="L60" s="17"/>
      <c r="M60" s="79"/>
      <c r="N60" s="79">
        <v>0.01778935185185185</v>
      </c>
      <c r="O60" s="79">
        <v>0.017291666666666667</v>
      </c>
      <c r="P60" s="79">
        <v>0.016840277777777777</v>
      </c>
      <c r="Q60" s="71"/>
      <c r="R60" s="183">
        <f t="shared" si="1"/>
        <v>0.06783564814814814</v>
      </c>
      <c r="S60" s="25">
        <f t="shared" si="2"/>
        <v>0.016958912037037036</v>
      </c>
      <c r="U60" s="107"/>
      <c r="V60" s="112"/>
      <c r="W60" s="112"/>
    </row>
    <row r="61" spans="1:23" s="18" customFormat="1" ht="10.5" customHeight="1">
      <c r="A61" s="41">
        <v>56</v>
      </c>
      <c r="B61" s="31">
        <v>11</v>
      </c>
      <c r="C61" s="171">
        <v>4</v>
      </c>
      <c r="D61" s="189" t="s">
        <v>101</v>
      </c>
      <c r="E61" s="31">
        <v>1986</v>
      </c>
      <c r="F61" s="117" t="s">
        <v>231</v>
      </c>
      <c r="G61" s="121" t="s">
        <v>11</v>
      </c>
      <c r="H61" s="46">
        <v>0.017719907407407406</v>
      </c>
      <c r="I61" s="17">
        <v>0.01693287037037037</v>
      </c>
      <c r="J61" s="32">
        <v>0.01671296296296296</v>
      </c>
      <c r="K61" s="32">
        <v>0.01678240740740741</v>
      </c>
      <c r="L61" s="32"/>
      <c r="M61" s="32"/>
      <c r="N61" s="32"/>
      <c r="O61" s="32"/>
      <c r="P61" s="32"/>
      <c r="Q61" s="47"/>
      <c r="R61" s="183">
        <f t="shared" si="1"/>
        <v>0.06814814814814815</v>
      </c>
      <c r="S61" s="25">
        <f t="shared" si="2"/>
        <v>0.017037037037037038</v>
      </c>
      <c r="U61" s="107"/>
      <c r="V61" s="112"/>
      <c r="W61" s="112"/>
    </row>
    <row r="62" spans="1:23" s="18" customFormat="1" ht="10.5" customHeight="1" thickBot="1">
      <c r="A62" s="38">
        <v>57</v>
      </c>
      <c r="B62" s="39">
        <v>12</v>
      </c>
      <c r="C62" s="173">
        <v>4</v>
      </c>
      <c r="D62" s="297" t="s">
        <v>61</v>
      </c>
      <c r="E62" s="26">
        <v>1989</v>
      </c>
      <c r="F62" s="123" t="s">
        <v>231</v>
      </c>
      <c r="G62" s="298" t="s">
        <v>11</v>
      </c>
      <c r="H62" s="50">
        <v>0.018819444444444448</v>
      </c>
      <c r="I62" s="27"/>
      <c r="J62" s="27"/>
      <c r="K62" s="27"/>
      <c r="L62" s="27"/>
      <c r="M62" s="27">
        <v>0.02013888888888889</v>
      </c>
      <c r="N62" s="27">
        <v>0.020104166666666666</v>
      </c>
      <c r="O62" s="27">
        <v>0.0178125</v>
      </c>
      <c r="P62" s="27"/>
      <c r="Q62" s="257"/>
      <c r="R62" s="184">
        <f t="shared" si="1"/>
        <v>0.076875</v>
      </c>
      <c r="S62" s="28">
        <f t="shared" si="2"/>
        <v>0.01921875</v>
      </c>
      <c r="U62" s="107"/>
      <c r="V62" s="112"/>
      <c r="W62" s="112"/>
    </row>
    <row r="63" spans="1:23" s="18" customFormat="1" ht="10.5" customHeight="1">
      <c r="A63" s="35">
        <v>58</v>
      </c>
      <c r="B63" s="36">
        <v>14</v>
      </c>
      <c r="C63" s="170">
        <v>3</v>
      </c>
      <c r="D63" s="222" t="s">
        <v>12</v>
      </c>
      <c r="E63" s="29">
        <v>1972</v>
      </c>
      <c r="F63" s="125" t="s">
        <v>232</v>
      </c>
      <c r="G63" s="131" t="s">
        <v>9</v>
      </c>
      <c r="H63" s="292">
        <v>0.013414351851851851</v>
      </c>
      <c r="I63" s="87"/>
      <c r="J63" s="87"/>
      <c r="K63" s="87"/>
      <c r="L63" s="87"/>
      <c r="M63" s="87"/>
      <c r="N63" s="87"/>
      <c r="O63" s="87">
        <v>0.013391203703703704</v>
      </c>
      <c r="P63" s="87">
        <v>0.01306712962962963</v>
      </c>
      <c r="Q63" s="223"/>
      <c r="R63" s="213">
        <f t="shared" si="1"/>
        <v>0.039872685185185185</v>
      </c>
      <c r="S63" s="24">
        <f>R63/3</f>
        <v>0.013290895061728395</v>
      </c>
      <c r="U63" s="107"/>
      <c r="V63" s="112"/>
      <c r="W63" s="112"/>
    </row>
    <row r="64" spans="1:23" s="18" customFormat="1" ht="10.5" customHeight="1">
      <c r="A64" s="41">
        <v>59</v>
      </c>
      <c r="B64" s="31">
        <v>13</v>
      </c>
      <c r="C64" s="171">
        <v>3</v>
      </c>
      <c r="D64" s="189" t="s">
        <v>92</v>
      </c>
      <c r="E64" s="31">
        <v>1965</v>
      </c>
      <c r="F64" s="117" t="s">
        <v>233</v>
      </c>
      <c r="G64" s="121" t="s">
        <v>87</v>
      </c>
      <c r="H64" s="289"/>
      <c r="I64" s="17">
        <v>0.01392361111111111</v>
      </c>
      <c r="J64" s="32">
        <v>0.013854166666666666</v>
      </c>
      <c r="K64" s="32">
        <v>0.013842592592592594</v>
      </c>
      <c r="L64" s="32"/>
      <c r="M64" s="32"/>
      <c r="N64" s="32"/>
      <c r="O64" s="32"/>
      <c r="P64" s="32"/>
      <c r="Q64" s="47"/>
      <c r="R64" s="183">
        <f t="shared" si="1"/>
        <v>0.04162037037037037</v>
      </c>
      <c r="S64" s="25">
        <f aca="true" t="shared" si="3" ref="S64:S78">R64/3</f>
        <v>0.013873456790123457</v>
      </c>
      <c r="U64" s="107"/>
      <c r="V64" s="112"/>
      <c r="W64" s="112"/>
    </row>
    <row r="65" spans="1:23" s="18" customFormat="1" ht="10.5" customHeight="1">
      <c r="A65" s="41">
        <v>60</v>
      </c>
      <c r="B65" s="31">
        <v>13</v>
      </c>
      <c r="C65" s="172">
        <v>3</v>
      </c>
      <c r="D65" s="196" t="s">
        <v>175</v>
      </c>
      <c r="E65" s="43">
        <v>1991</v>
      </c>
      <c r="F65" s="117" t="s">
        <v>231</v>
      </c>
      <c r="G65" s="128" t="s">
        <v>7</v>
      </c>
      <c r="H65" s="287"/>
      <c r="I65" s="17"/>
      <c r="J65" s="17"/>
      <c r="K65" s="51">
        <v>0.014537037037037038</v>
      </c>
      <c r="L65" s="51"/>
      <c r="M65" s="80"/>
      <c r="N65" s="80">
        <v>0.014444444444444446</v>
      </c>
      <c r="O65" s="80">
        <v>0.013252314814814814</v>
      </c>
      <c r="P65" s="80"/>
      <c r="Q65" s="72"/>
      <c r="R65" s="183">
        <f t="shared" si="1"/>
        <v>0.0422337962962963</v>
      </c>
      <c r="S65" s="25">
        <f t="shared" si="3"/>
        <v>0.014077932098765433</v>
      </c>
      <c r="U65" s="107"/>
      <c r="V65" s="112"/>
      <c r="W65" s="112"/>
    </row>
    <row r="66" spans="1:19" ht="10.5" customHeight="1">
      <c r="A66" s="41">
        <v>61</v>
      </c>
      <c r="B66" s="31">
        <v>15</v>
      </c>
      <c r="C66" s="172">
        <v>3</v>
      </c>
      <c r="D66" s="194" t="s">
        <v>23</v>
      </c>
      <c r="E66" s="15">
        <v>1973</v>
      </c>
      <c r="F66" s="117" t="s">
        <v>232</v>
      </c>
      <c r="G66" s="132" t="s">
        <v>7</v>
      </c>
      <c r="H66" s="46">
        <v>0.014791666666666668</v>
      </c>
      <c r="I66" s="42"/>
      <c r="J66" s="42"/>
      <c r="K66" s="42"/>
      <c r="L66" s="42">
        <v>0.015347222222222222</v>
      </c>
      <c r="M66" s="81"/>
      <c r="N66" s="81"/>
      <c r="O66" s="81"/>
      <c r="P66" s="81">
        <v>0.014224537037037037</v>
      </c>
      <c r="Q66" s="73"/>
      <c r="R66" s="183">
        <f t="shared" si="1"/>
        <v>0.044363425925925924</v>
      </c>
      <c r="S66" s="25">
        <f t="shared" si="3"/>
        <v>0.014787808641975307</v>
      </c>
    </row>
    <row r="67" spans="1:19" ht="10.5" customHeight="1">
      <c r="A67" s="41">
        <v>62</v>
      </c>
      <c r="B67" s="31">
        <v>16</v>
      </c>
      <c r="C67" s="171">
        <v>3</v>
      </c>
      <c r="D67" s="193" t="s">
        <v>64</v>
      </c>
      <c r="E67" s="33">
        <v>1972</v>
      </c>
      <c r="F67" s="117" t="s">
        <v>232</v>
      </c>
      <c r="G67" s="121" t="s">
        <v>9</v>
      </c>
      <c r="H67" s="46"/>
      <c r="I67" s="16"/>
      <c r="J67" s="32">
        <v>0.014675925925925926</v>
      </c>
      <c r="K67" s="32">
        <v>0.014814814814814814</v>
      </c>
      <c r="L67" s="32">
        <v>0.015127314814814816</v>
      </c>
      <c r="M67" s="32"/>
      <c r="N67" s="32"/>
      <c r="O67" s="32"/>
      <c r="P67" s="32"/>
      <c r="Q67" s="47"/>
      <c r="R67" s="183">
        <f t="shared" si="1"/>
        <v>0.04461805555555556</v>
      </c>
      <c r="S67" s="25">
        <f t="shared" si="3"/>
        <v>0.014872685185185185</v>
      </c>
    </row>
    <row r="68" spans="1:23" s="18" customFormat="1" ht="10.5" customHeight="1">
      <c r="A68" s="41">
        <v>63</v>
      </c>
      <c r="B68" s="31">
        <v>14</v>
      </c>
      <c r="C68" s="172">
        <v>3</v>
      </c>
      <c r="D68" s="75" t="s">
        <v>17</v>
      </c>
      <c r="E68" s="15">
        <v>1963</v>
      </c>
      <c r="F68" s="117" t="s">
        <v>233</v>
      </c>
      <c r="G68" s="122" t="s">
        <v>18</v>
      </c>
      <c r="H68" s="46">
        <v>0.014432870370370372</v>
      </c>
      <c r="I68" s="17"/>
      <c r="J68" s="17"/>
      <c r="K68" s="17"/>
      <c r="L68" s="17"/>
      <c r="M68" s="79">
        <v>0.015416666666666667</v>
      </c>
      <c r="N68" s="79">
        <v>0.015208333333333332</v>
      </c>
      <c r="O68" s="79"/>
      <c r="P68" s="79"/>
      <c r="Q68" s="71"/>
      <c r="R68" s="183">
        <f t="shared" si="1"/>
        <v>0.04505787037037037</v>
      </c>
      <c r="S68" s="25">
        <f t="shared" si="3"/>
        <v>0.015019290123456791</v>
      </c>
      <c r="U68" s="107"/>
      <c r="V68" s="112"/>
      <c r="W68" s="112"/>
    </row>
    <row r="69" spans="1:23" s="18" customFormat="1" ht="10.5" customHeight="1">
      <c r="A69" s="41">
        <v>64</v>
      </c>
      <c r="B69" s="31">
        <v>14</v>
      </c>
      <c r="C69" s="172">
        <v>3</v>
      </c>
      <c r="D69" s="194" t="s">
        <v>122</v>
      </c>
      <c r="E69" s="15">
        <v>1986</v>
      </c>
      <c r="F69" s="117" t="s">
        <v>231</v>
      </c>
      <c r="G69" s="195" t="s">
        <v>58</v>
      </c>
      <c r="H69" s="46">
        <v>0.015729166666666666</v>
      </c>
      <c r="I69" s="17"/>
      <c r="J69" s="17"/>
      <c r="K69" s="17"/>
      <c r="L69" s="17">
        <v>0.017060185185185185</v>
      </c>
      <c r="M69" s="79">
        <v>0.016469907407407405</v>
      </c>
      <c r="N69" s="79"/>
      <c r="O69" s="79"/>
      <c r="P69" s="79"/>
      <c r="Q69" s="71"/>
      <c r="R69" s="183">
        <f t="shared" si="1"/>
        <v>0.04925925925925925</v>
      </c>
      <c r="S69" s="25">
        <f t="shared" si="3"/>
        <v>0.016419753086419752</v>
      </c>
      <c r="U69" s="107"/>
      <c r="V69" s="112"/>
      <c r="W69" s="112"/>
    </row>
    <row r="70" spans="1:23" s="18" customFormat="1" ht="10.5" customHeight="1">
      <c r="A70" s="41">
        <v>65</v>
      </c>
      <c r="B70" s="31">
        <v>15</v>
      </c>
      <c r="C70" s="172">
        <v>3</v>
      </c>
      <c r="D70" s="197" t="s">
        <v>78</v>
      </c>
      <c r="E70" s="15">
        <v>1968</v>
      </c>
      <c r="F70" s="117" t="s">
        <v>233</v>
      </c>
      <c r="G70" s="129" t="s">
        <v>21</v>
      </c>
      <c r="H70" s="46"/>
      <c r="I70" s="17">
        <v>0.018310185185185186</v>
      </c>
      <c r="J70" s="17"/>
      <c r="K70" s="17"/>
      <c r="L70" s="17"/>
      <c r="M70" s="17"/>
      <c r="N70" s="17"/>
      <c r="O70" s="17">
        <v>0.015671296296296298</v>
      </c>
      <c r="P70" s="17"/>
      <c r="Q70" s="48">
        <v>0.0153125</v>
      </c>
      <c r="R70" s="183">
        <f>H70+I70+J70+K70+L70+M70+N70+O70+P70+Q70</f>
        <v>0.04929398148148149</v>
      </c>
      <c r="S70" s="25">
        <f t="shared" si="3"/>
        <v>0.01643132716049383</v>
      </c>
      <c r="U70" s="107"/>
      <c r="V70" s="112"/>
      <c r="W70" s="112"/>
    </row>
    <row r="71" spans="1:23" s="18" customFormat="1" ht="10.5" customHeight="1">
      <c r="A71" s="41">
        <v>66</v>
      </c>
      <c r="B71" s="31">
        <v>15</v>
      </c>
      <c r="C71" s="172">
        <v>3</v>
      </c>
      <c r="D71" s="194" t="s">
        <v>82</v>
      </c>
      <c r="E71" s="15">
        <v>1981</v>
      </c>
      <c r="F71" s="117" t="s">
        <v>231</v>
      </c>
      <c r="G71" s="195" t="s">
        <v>11</v>
      </c>
      <c r="H71" s="46">
        <v>0.016168981481481482</v>
      </c>
      <c r="I71" s="17"/>
      <c r="J71" s="17"/>
      <c r="K71" s="17"/>
      <c r="L71" s="17"/>
      <c r="M71" s="79">
        <v>0.01726851851851852</v>
      </c>
      <c r="N71" s="79">
        <v>0.01693287037037037</v>
      </c>
      <c r="O71" s="79"/>
      <c r="P71" s="79"/>
      <c r="Q71" s="71"/>
      <c r="R71" s="183">
        <f t="shared" si="1"/>
        <v>0.05037037037037037</v>
      </c>
      <c r="S71" s="25">
        <f t="shared" si="3"/>
        <v>0.016790123456790124</v>
      </c>
      <c r="U71" s="107"/>
      <c r="V71" s="112"/>
      <c r="W71" s="112"/>
    </row>
    <row r="72" spans="1:23" s="18" customFormat="1" ht="10.5" customHeight="1">
      <c r="A72" s="41">
        <v>67</v>
      </c>
      <c r="B72" s="31">
        <v>17</v>
      </c>
      <c r="C72" s="172">
        <v>3</v>
      </c>
      <c r="D72" s="194" t="s">
        <v>68</v>
      </c>
      <c r="E72" s="15">
        <v>1973</v>
      </c>
      <c r="F72" s="117" t="s">
        <v>232</v>
      </c>
      <c r="G72" s="195" t="s">
        <v>11</v>
      </c>
      <c r="H72" s="46"/>
      <c r="I72" s="16">
        <v>0.017013888888888887</v>
      </c>
      <c r="J72" s="16"/>
      <c r="K72" s="16"/>
      <c r="L72" s="16">
        <v>0.017546296296296296</v>
      </c>
      <c r="M72" s="16"/>
      <c r="N72" s="16"/>
      <c r="O72" s="16"/>
      <c r="P72" s="16">
        <v>0.01615740740740741</v>
      </c>
      <c r="Q72" s="49"/>
      <c r="R72" s="183">
        <f t="shared" si="1"/>
        <v>0.05071759259259259</v>
      </c>
      <c r="S72" s="25">
        <f t="shared" si="3"/>
        <v>0.016905864197530863</v>
      </c>
      <c r="U72" s="107"/>
      <c r="V72" s="112"/>
      <c r="W72" s="112"/>
    </row>
    <row r="73" spans="1:19" ht="10.5" customHeight="1">
      <c r="A73" s="41">
        <v>68</v>
      </c>
      <c r="B73" s="31">
        <v>16</v>
      </c>
      <c r="C73" s="172">
        <v>3</v>
      </c>
      <c r="D73" s="203" t="s">
        <v>256</v>
      </c>
      <c r="E73" s="15">
        <v>1965</v>
      </c>
      <c r="F73" s="117" t="s">
        <v>233</v>
      </c>
      <c r="G73" s="133" t="s">
        <v>11</v>
      </c>
      <c r="H73" s="46"/>
      <c r="I73" s="16"/>
      <c r="J73" s="16"/>
      <c r="K73" s="16"/>
      <c r="L73" s="16"/>
      <c r="M73" s="16">
        <v>0.017569444444444447</v>
      </c>
      <c r="N73" s="16"/>
      <c r="O73" s="16"/>
      <c r="P73" s="16">
        <v>0.016631944444444446</v>
      </c>
      <c r="Q73" s="49">
        <v>0.0196875</v>
      </c>
      <c r="R73" s="183">
        <f>H73+I73+J73+K73+L73+M73+N73+O73+P73+Q73</f>
        <v>0.05388888888888889</v>
      </c>
      <c r="S73" s="25">
        <f t="shared" si="3"/>
        <v>0.017962962962962962</v>
      </c>
    </row>
    <row r="74" spans="1:23" s="18" customFormat="1" ht="10.5" customHeight="1">
      <c r="A74" s="41">
        <v>69</v>
      </c>
      <c r="B74" s="31">
        <v>18</v>
      </c>
      <c r="C74" s="172">
        <v>3</v>
      </c>
      <c r="D74" s="194" t="s">
        <v>212</v>
      </c>
      <c r="E74" s="15">
        <v>1972</v>
      </c>
      <c r="F74" s="117" t="s">
        <v>232</v>
      </c>
      <c r="G74" s="195" t="s">
        <v>11</v>
      </c>
      <c r="H74" s="46"/>
      <c r="I74" s="17"/>
      <c r="J74" s="17"/>
      <c r="K74" s="17"/>
      <c r="L74" s="17"/>
      <c r="M74" s="17"/>
      <c r="N74" s="17">
        <v>0.018854166666666665</v>
      </c>
      <c r="O74" s="17">
        <v>0.017974537037037035</v>
      </c>
      <c r="P74" s="17">
        <v>0.017546296296296296</v>
      </c>
      <c r="Q74" s="48"/>
      <c r="R74" s="183">
        <f t="shared" si="1"/>
        <v>0.05437499999999999</v>
      </c>
      <c r="S74" s="25">
        <f t="shared" si="3"/>
        <v>0.018125</v>
      </c>
      <c r="U74" s="107"/>
      <c r="V74" s="112"/>
      <c r="W74" s="112"/>
    </row>
    <row r="75" spans="1:23" s="18" customFormat="1" ht="10.5" customHeight="1">
      <c r="A75" s="41">
        <v>70</v>
      </c>
      <c r="B75" s="31">
        <v>8</v>
      </c>
      <c r="C75" s="210">
        <v>3</v>
      </c>
      <c r="D75" s="197" t="s">
        <v>32</v>
      </c>
      <c r="E75" s="15">
        <v>1946</v>
      </c>
      <c r="F75" s="117" t="s">
        <v>230</v>
      </c>
      <c r="G75" s="122" t="s">
        <v>11</v>
      </c>
      <c r="H75" s="46">
        <v>0.0178125</v>
      </c>
      <c r="I75" s="16">
        <v>0.01798611111111111</v>
      </c>
      <c r="J75" s="16"/>
      <c r="K75" s="16"/>
      <c r="L75" s="16"/>
      <c r="M75" s="16"/>
      <c r="N75" s="16">
        <v>0.018831018518518518</v>
      </c>
      <c r="O75" s="16"/>
      <c r="P75" s="16"/>
      <c r="Q75" s="49"/>
      <c r="R75" s="183">
        <f t="shared" si="1"/>
        <v>0.054629629629629625</v>
      </c>
      <c r="S75" s="25">
        <f t="shared" si="3"/>
        <v>0.018209876543209876</v>
      </c>
      <c r="U75" s="107"/>
      <c r="V75" s="112"/>
      <c r="W75" s="112"/>
    </row>
    <row r="76" spans="1:23" s="18" customFormat="1" ht="10.5" customHeight="1">
      <c r="A76" s="41">
        <v>71</v>
      </c>
      <c r="B76" s="31">
        <v>14</v>
      </c>
      <c r="C76" s="172">
        <v>3</v>
      </c>
      <c r="D76" s="194" t="s">
        <v>157</v>
      </c>
      <c r="E76" s="15">
        <v>1956</v>
      </c>
      <c r="F76" s="117" t="s">
        <v>234</v>
      </c>
      <c r="G76" s="195" t="s">
        <v>11</v>
      </c>
      <c r="H76" s="46"/>
      <c r="I76" s="16">
        <v>0.017453703703703704</v>
      </c>
      <c r="J76" s="16"/>
      <c r="K76" s="16">
        <v>0.01980324074074074</v>
      </c>
      <c r="L76" s="16"/>
      <c r="M76" s="16"/>
      <c r="N76" s="16"/>
      <c r="O76" s="16"/>
      <c r="P76" s="16"/>
      <c r="Q76" s="49">
        <v>0.01741898148148148</v>
      </c>
      <c r="R76" s="183">
        <f>H76+I76+J76+K76+L76+M76+N76+O76+P76+Q76</f>
        <v>0.05467592592592592</v>
      </c>
      <c r="S76" s="25">
        <f t="shared" si="3"/>
        <v>0.018225308641975305</v>
      </c>
      <c r="U76" s="107"/>
      <c r="V76" s="112"/>
      <c r="W76" s="112"/>
    </row>
    <row r="77" spans="1:23" s="18" customFormat="1" ht="10.5" customHeight="1">
      <c r="A77" s="41">
        <v>72</v>
      </c>
      <c r="B77" s="31">
        <v>17</v>
      </c>
      <c r="C77" s="172">
        <v>3</v>
      </c>
      <c r="D77" s="194" t="s">
        <v>181</v>
      </c>
      <c r="E77" s="15">
        <v>1969</v>
      </c>
      <c r="F77" s="117" t="s">
        <v>233</v>
      </c>
      <c r="G77" s="195" t="s">
        <v>11</v>
      </c>
      <c r="H77" s="46"/>
      <c r="I77" s="16"/>
      <c r="J77" s="16"/>
      <c r="K77" s="16"/>
      <c r="L77" s="16">
        <v>0.02200231481481482</v>
      </c>
      <c r="M77" s="16">
        <v>0.022662037037037036</v>
      </c>
      <c r="N77" s="16"/>
      <c r="O77" s="16"/>
      <c r="P77" s="16">
        <v>0.020868055555555556</v>
      </c>
      <c r="Q77" s="49"/>
      <c r="R77" s="183">
        <f t="shared" si="1"/>
        <v>0.06553240740740741</v>
      </c>
      <c r="S77" s="25">
        <f t="shared" si="3"/>
        <v>0.021844135802469137</v>
      </c>
      <c r="U77" s="107"/>
      <c r="V77" s="112"/>
      <c r="W77" s="112"/>
    </row>
    <row r="78" spans="1:23" s="18" customFormat="1" ht="10.5" customHeight="1" thickBot="1">
      <c r="A78" s="38">
        <v>73</v>
      </c>
      <c r="B78" s="39">
        <v>15</v>
      </c>
      <c r="C78" s="224">
        <v>3</v>
      </c>
      <c r="D78" s="215" t="s">
        <v>62</v>
      </c>
      <c r="E78" s="39">
        <v>1953</v>
      </c>
      <c r="F78" s="123" t="s">
        <v>234</v>
      </c>
      <c r="G78" s="130" t="s">
        <v>11</v>
      </c>
      <c r="H78" s="293"/>
      <c r="I78" s="27"/>
      <c r="J78" s="40">
        <v>0.026180555555555558</v>
      </c>
      <c r="K78" s="40">
        <v>0.019363425925925926</v>
      </c>
      <c r="L78" s="40">
        <v>0.026574074074074073</v>
      </c>
      <c r="M78" s="40"/>
      <c r="N78" s="40"/>
      <c r="O78" s="40"/>
      <c r="P78" s="40"/>
      <c r="Q78" s="55"/>
      <c r="R78" s="184">
        <f t="shared" si="1"/>
        <v>0.07211805555555556</v>
      </c>
      <c r="S78" s="28">
        <f t="shared" si="3"/>
        <v>0.024039351851851853</v>
      </c>
      <c r="U78" s="107"/>
      <c r="V78" s="112"/>
      <c r="W78" s="112"/>
    </row>
    <row r="79" spans="1:23" s="18" customFormat="1" ht="10.5" customHeight="1">
      <c r="A79" s="35">
        <v>74</v>
      </c>
      <c r="B79" s="36">
        <v>18</v>
      </c>
      <c r="C79" s="170">
        <v>2</v>
      </c>
      <c r="D79" s="225" t="s">
        <v>114</v>
      </c>
      <c r="E79" s="29">
        <v>1966</v>
      </c>
      <c r="F79" s="125" t="s">
        <v>233</v>
      </c>
      <c r="G79" s="226" t="s">
        <v>9</v>
      </c>
      <c r="H79" s="304">
        <v>0.01224537037037037</v>
      </c>
      <c r="I79" s="61"/>
      <c r="J79" s="61"/>
      <c r="K79" s="61"/>
      <c r="L79" s="61"/>
      <c r="M79" s="61"/>
      <c r="N79" s="61"/>
      <c r="O79" s="61"/>
      <c r="P79" s="61">
        <v>0.012141203703703704</v>
      </c>
      <c r="Q79" s="76"/>
      <c r="R79" s="213">
        <f t="shared" si="1"/>
        <v>0.024386574074074074</v>
      </c>
      <c r="S79" s="24">
        <f>R79/2</f>
        <v>0.012193287037037037</v>
      </c>
      <c r="U79" s="107"/>
      <c r="V79" s="112"/>
      <c r="W79" s="112"/>
    </row>
    <row r="80" spans="1:23" s="18" customFormat="1" ht="10.5" customHeight="1">
      <c r="A80" s="41">
        <v>75</v>
      </c>
      <c r="B80" s="31">
        <v>19</v>
      </c>
      <c r="C80" s="172">
        <v>2</v>
      </c>
      <c r="D80" s="194" t="s">
        <v>144</v>
      </c>
      <c r="E80" s="15">
        <v>1979</v>
      </c>
      <c r="F80" s="117" t="s">
        <v>232</v>
      </c>
      <c r="G80" s="195" t="s">
        <v>11</v>
      </c>
      <c r="H80" s="46"/>
      <c r="I80" s="16">
        <v>0.013877314814814815</v>
      </c>
      <c r="J80" s="16"/>
      <c r="K80" s="16"/>
      <c r="L80" s="16"/>
      <c r="M80" s="16"/>
      <c r="N80" s="16"/>
      <c r="O80" s="16"/>
      <c r="P80" s="16">
        <v>0.013668981481481482</v>
      </c>
      <c r="Q80" s="49"/>
      <c r="R80" s="183">
        <f t="shared" si="1"/>
        <v>0.027546296296296298</v>
      </c>
      <c r="S80" s="25">
        <f aca="true" t="shared" si="4" ref="S80:S104">R80/2</f>
        <v>0.013773148148148149</v>
      </c>
      <c r="U80" s="107"/>
      <c r="V80" s="112"/>
      <c r="W80" s="112"/>
    </row>
    <row r="81" spans="1:23" s="18" customFormat="1" ht="10.5" customHeight="1">
      <c r="A81" s="41">
        <v>76</v>
      </c>
      <c r="B81" s="31">
        <v>16</v>
      </c>
      <c r="C81" s="172">
        <v>2</v>
      </c>
      <c r="D81" s="194" t="s">
        <v>115</v>
      </c>
      <c r="E81" s="15">
        <v>1987</v>
      </c>
      <c r="F81" s="117" t="s">
        <v>231</v>
      </c>
      <c r="G81" s="195" t="s">
        <v>116</v>
      </c>
      <c r="H81" s="46">
        <v>0.013807870370370371</v>
      </c>
      <c r="I81" s="16"/>
      <c r="J81" s="16"/>
      <c r="K81" s="16"/>
      <c r="L81" s="16"/>
      <c r="M81" s="16"/>
      <c r="N81" s="16"/>
      <c r="O81" s="16"/>
      <c r="P81" s="16">
        <v>0.013969907407407408</v>
      </c>
      <c r="Q81" s="49"/>
      <c r="R81" s="183">
        <f t="shared" si="1"/>
        <v>0.02777777777777778</v>
      </c>
      <c r="S81" s="25">
        <f t="shared" si="4"/>
        <v>0.01388888888888889</v>
      </c>
      <c r="U81" s="107"/>
      <c r="V81" s="112"/>
      <c r="W81" s="112"/>
    </row>
    <row r="82" spans="1:23" s="18" customFormat="1" ht="10.5" customHeight="1">
      <c r="A82" s="41">
        <v>77</v>
      </c>
      <c r="B82" s="31">
        <v>20</v>
      </c>
      <c r="C82" s="171">
        <v>2</v>
      </c>
      <c r="D82" s="190" t="s">
        <v>13</v>
      </c>
      <c r="E82" s="31">
        <v>1973</v>
      </c>
      <c r="F82" s="117" t="s">
        <v>232</v>
      </c>
      <c r="G82" s="121" t="s">
        <v>93</v>
      </c>
      <c r="H82" s="46"/>
      <c r="I82" s="16"/>
      <c r="J82" s="32">
        <v>0.014016203703703704</v>
      </c>
      <c r="K82" s="32">
        <v>0.013900462962962962</v>
      </c>
      <c r="L82" s="32"/>
      <c r="M82" s="32"/>
      <c r="N82" s="32"/>
      <c r="O82" s="32"/>
      <c r="P82" s="32"/>
      <c r="Q82" s="47"/>
      <c r="R82" s="183">
        <f t="shared" si="1"/>
        <v>0.027916666666666666</v>
      </c>
      <c r="S82" s="25">
        <f t="shared" si="4"/>
        <v>0.013958333333333333</v>
      </c>
      <c r="U82" s="107"/>
      <c r="V82" s="112"/>
      <c r="W82" s="112"/>
    </row>
    <row r="83" spans="1:23" s="18" customFormat="1" ht="10.5" customHeight="1">
      <c r="A83" s="41">
        <v>78</v>
      </c>
      <c r="B83" s="31">
        <v>17</v>
      </c>
      <c r="C83" s="172">
        <v>2</v>
      </c>
      <c r="D83" s="194" t="s">
        <v>188</v>
      </c>
      <c r="E83" s="15">
        <v>1989</v>
      </c>
      <c r="F83" s="117" t="s">
        <v>231</v>
      </c>
      <c r="G83" s="195" t="s">
        <v>189</v>
      </c>
      <c r="H83" s="46"/>
      <c r="I83" s="16"/>
      <c r="J83" s="16"/>
      <c r="K83" s="16"/>
      <c r="L83" s="16">
        <v>0.013935185185185184</v>
      </c>
      <c r="M83" s="16"/>
      <c r="N83" s="16">
        <v>0.014027777777777778</v>
      </c>
      <c r="O83" s="16"/>
      <c r="P83" s="16"/>
      <c r="Q83" s="49"/>
      <c r="R83" s="183">
        <f t="shared" si="1"/>
        <v>0.02796296296296296</v>
      </c>
      <c r="S83" s="25">
        <f t="shared" si="4"/>
        <v>0.01398148148148148</v>
      </c>
      <c r="U83" s="107"/>
      <c r="V83" s="112"/>
      <c r="W83" s="112"/>
    </row>
    <row r="84" spans="1:23" s="18" customFormat="1" ht="10.5" customHeight="1">
      <c r="A84" s="41">
        <v>79</v>
      </c>
      <c r="B84" s="31">
        <v>21</v>
      </c>
      <c r="C84" s="172">
        <v>2</v>
      </c>
      <c r="D84" s="198" t="s">
        <v>76</v>
      </c>
      <c r="E84" s="180">
        <v>1972</v>
      </c>
      <c r="F84" s="117" t="s">
        <v>232</v>
      </c>
      <c r="G84" s="200" t="s">
        <v>11</v>
      </c>
      <c r="H84" s="46">
        <v>0.014155092592592592</v>
      </c>
      <c r="I84" s="17"/>
      <c r="J84" s="17"/>
      <c r="K84" s="17"/>
      <c r="L84" s="17"/>
      <c r="M84" s="17"/>
      <c r="N84" s="17"/>
      <c r="O84" s="17"/>
      <c r="P84" s="17">
        <v>0.014409722222222221</v>
      </c>
      <c r="Q84" s="48"/>
      <c r="R84" s="183">
        <f t="shared" si="1"/>
        <v>0.028564814814814814</v>
      </c>
      <c r="S84" s="25">
        <f t="shared" si="4"/>
        <v>0.014282407407407407</v>
      </c>
      <c r="U84" s="107"/>
      <c r="V84" s="112"/>
      <c r="W84" s="112"/>
    </row>
    <row r="85" spans="1:23" s="18" customFormat="1" ht="10.5" customHeight="1">
      <c r="A85" s="41">
        <v>80</v>
      </c>
      <c r="B85" s="31">
        <v>19</v>
      </c>
      <c r="C85" s="171">
        <v>2</v>
      </c>
      <c r="D85" s="189" t="s">
        <v>65</v>
      </c>
      <c r="E85" s="31">
        <v>1967</v>
      </c>
      <c r="F85" s="117" t="s">
        <v>233</v>
      </c>
      <c r="G85" s="120" t="s">
        <v>9</v>
      </c>
      <c r="H85" s="46"/>
      <c r="I85" s="16"/>
      <c r="J85" s="32">
        <v>0.014722222222222222</v>
      </c>
      <c r="K85" s="32"/>
      <c r="L85" s="32"/>
      <c r="M85" s="32"/>
      <c r="N85" s="32"/>
      <c r="O85" s="32"/>
      <c r="P85" s="32"/>
      <c r="Q85" s="47">
        <v>0.015011574074074075</v>
      </c>
      <c r="R85" s="183">
        <f>H85+I85+J85+K85+L85+M85+N85+O85+P85+Q85</f>
        <v>0.029733796296296296</v>
      </c>
      <c r="S85" s="25">
        <f t="shared" si="4"/>
        <v>0.014866898148148148</v>
      </c>
      <c r="U85" s="107"/>
      <c r="V85" s="112"/>
      <c r="W85" s="112"/>
    </row>
    <row r="86" spans="1:23" s="18" customFormat="1" ht="10.5" customHeight="1">
      <c r="A86" s="41">
        <v>81</v>
      </c>
      <c r="B86" s="31">
        <v>18</v>
      </c>
      <c r="C86" s="172">
        <v>2</v>
      </c>
      <c r="D86" s="191" t="s">
        <v>173</v>
      </c>
      <c r="E86" s="52">
        <v>1984</v>
      </c>
      <c r="F86" s="117" t="s">
        <v>231</v>
      </c>
      <c r="G86" s="127" t="s">
        <v>75</v>
      </c>
      <c r="H86" s="287"/>
      <c r="I86" s="17"/>
      <c r="J86" s="17"/>
      <c r="K86" s="51">
        <v>0.014733796296296295</v>
      </c>
      <c r="L86" s="51"/>
      <c r="M86" s="80"/>
      <c r="N86" s="80"/>
      <c r="O86" s="80">
        <v>0.015127314814814816</v>
      </c>
      <c r="P86" s="80"/>
      <c r="Q86" s="72"/>
      <c r="R86" s="183">
        <f t="shared" si="1"/>
        <v>0.02986111111111111</v>
      </c>
      <c r="S86" s="25">
        <f t="shared" si="4"/>
        <v>0.014930555555555555</v>
      </c>
      <c r="U86" s="107"/>
      <c r="V86" s="112"/>
      <c r="W86" s="112"/>
    </row>
    <row r="87" spans="1:19" ht="10.5" customHeight="1">
      <c r="A87" s="41">
        <v>82</v>
      </c>
      <c r="B87" s="31">
        <v>19</v>
      </c>
      <c r="C87" s="172">
        <v>2</v>
      </c>
      <c r="D87" s="194" t="s">
        <v>186</v>
      </c>
      <c r="E87" s="15">
        <v>1986</v>
      </c>
      <c r="F87" s="117" t="s">
        <v>231</v>
      </c>
      <c r="G87" s="195" t="s">
        <v>187</v>
      </c>
      <c r="H87" s="46"/>
      <c r="I87" s="17"/>
      <c r="J87" s="17"/>
      <c r="K87" s="17"/>
      <c r="L87" s="17">
        <v>0.015474537037037038</v>
      </c>
      <c r="M87" s="79"/>
      <c r="N87" s="79">
        <v>0.015208333333333332</v>
      </c>
      <c r="O87" s="79"/>
      <c r="P87" s="79"/>
      <c r="Q87" s="71"/>
      <c r="R87" s="183">
        <f t="shared" si="1"/>
        <v>0.03068287037037037</v>
      </c>
      <c r="S87" s="25">
        <f t="shared" si="4"/>
        <v>0.015341435185185185</v>
      </c>
    </row>
    <row r="88" spans="1:23" s="18" customFormat="1" ht="10.5" customHeight="1">
      <c r="A88" s="41">
        <v>83</v>
      </c>
      <c r="B88" s="31">
        <v>16</v>
      </c>
      <c r="C88" s="172">
        <v>2</v>
      </c>
      <c r="D88" s="188" t="s">
        <v>67</v>
      </c>
      <c r="E88" s="19">
        <v>1956</v>
      </c>
      <c r="F88" s="117" t="s">
        <v>234</v>
      </c>
      <c r="G88" s="122" t="s">
        <v>9</v>
      </c>
      <c r="H88" s="46">
        <v>0.01556712962962963</v>
      </c>
      <c r="I88" s="17"/>
      <c r="J88" s="17"/>
      <c r="K88" s="17"/>
      <c r="L88" s="17"/>
      <c r="M88" s="79"/>
      <c r="N88" s="79"/>
      <c r="O88" s="79"/>
      <c r="P88" s="79">
        <v>0.015520833333333333</v>
      </c>
      <c r="Q88" s="71"/>
      <c r="R88" s="183">
        <f t="shared" si="1"/>
        <v>0.031087962962962963</v>
      </c>
      <c r="S88" s="25">
        <f t="shared" si="4"/>
        <v>0.015543981481481482</v>
      </c>
      <c r="U88" s="107"/>
      <c r="V88" s="112"/>
      <c r="W88" s="112"/>
    </row>
    <row r="89" spans="1:23" s="18" customFormat="1" ht="10.5" customHeight="1">
      <c r="A89" s="41">
        <v>84</v>
      </c>
      <c r="B89" s="31">
        <v>22</v>
      </c>
      <c r="C89" s="172">
        <v>2</v>
      </c>
      <c r="D89" s="194" t="s">
        <v>39</v>
      </c>
      <c r="E89" s="15">
        <v>1972</v>
      </c>
      <c r="F89" s="117" t="s">
        <v>232</v>
      </c>
      <c r="G89" s="195" t="s">
        <v>121</v>
      </c>
      <c r="H89" s="46">
        <v>0.014953703703703705</v>
      </c>
      <c r="I89" s="17"/>
      <c r="J89" s="17"/>
      <c r="K89" s="17"/>
      <c r="L89" s="17"/>
      <c r="M89" s="79"/>
      <c r="N89" s="79">
        <v>0.016666666666666666</v>
      </c>
      <c r="O89" s="79"/>
      <c r="P89" s="79"/>
      <c r="Q89" s="71"/>
      <c r="R89" s="183">
        <f t="shared" si="1"/>
        <v>0.03162037037037037</v>
      </c>
      <c r="S89" s="25">
        <f t="shared" si="4"/>
        <v>0.015810185185185184</v>
      </c>
      <c r="U89" s="107"/>
      <c r="V89" s="112"/>
      <c r="W89" s="112"/>
    </row>
    <row r="90" spans="1:19" ht="10.5" customHeight="1">
      <c r="A90" s="41">
        <v>85</v>
      </c>
      <c r="B90" s="31">
        <v>17</v>
      </c>
      <c r="C90" s="172">
        <v>2</v>
      </c>
      <c r="D90" s="201" t="s">
        <v>167</v>
      </c>
      <c r="E90" s="43">
        <v>1954</v>
      </c>
      <c r="F90" s="117" t="s">
        <v>234</v>
      </c>
      <c r="G90" s="202" t="s">
        <v>11</v>
      </c>
      <c r="H90" s="287"/>
      <c r="I90" s="17"/>
      <c r="J90" s="17"/>
      <c r="K90" s="51">
        <v>0.01615740740740741</v>
      </c>
      <c r="L90" s="51"/>
      <c r="M90" s="80"/>
      <c r="N90" s="80"/>
      <c r="O90" s="80">
        <v>0.016400462962962964</v>
      </c>
      <c r="P90" s="80"/>
      <c r="Q90" s="72"/>
      <c r="R90" s="183">
        <f t="shared" si="1"/>
        <v>0.032557870370370376</v>
      </c>
      <c r="S90" s="25">
        <f t="shared" si="4"/>
        <v>0.016278935185185188</v>
      </c>
    </row>
    <row r="91" spans="1:23" s="18" customFormat="1" ht="10.5" customHeight="1">
      <c r="A91" s="41">
        <v>86</v>
      </c>
      <c r="B91" s="31">
        <v>20</v>
      </c>
      <c r="C91" s="172">
        <v>2</v>
      </c>
      <c r="D91" s="197" t="s">
        <v>79</v>
      </c>
      <c r="E91" s="15">
        <v>1998</v>
      </c>
      <c r="F91" s="117" t="s">
        <v>231</v>
      </c>
      <c r="G91" s="129" t="s">
        <v>11</v>
      </c>
      <c r="H91" s="46"/>
      <c r="I91" s="17">
        <v>0.016620370370370372</v>
      </c>
      <c r="J91" s="17"/>
      <c r="K91" s="17"/>
      <c r="L91" s="17"/>
      <c r="M91" s="17"/>
      <c r="N91" s="17"/>
      <c r="O91" s="17">
        <v>0.016006944444444445</v>
      </c>
      <c r="P91" s="17"/>
      <c r="Q91" s="48"/>
      <c r="R91" s="183">
        <f t="shared" si="1"/>
        <v>0.03262731481481482</v>
      </c>
      <c r="S91" s="25">
        <f t="shared" si="4"/>
        <v>0.01631365740740741</v>
      </c>
      <c r="U91" s="107"/>
      <c r="V91" s="112"/>
      <c r="W91" s="112"/>
    </row>
    <row r="92" spans="1:23" s="4" customFormat="1" ht="10.5" customHeight="1">
      <c r="A92" s="41">
        <v>87</v>
      </c>
      <c r="B92" s="31">
        <v>20</v>
      </c>
      <c r="C92" s="172">
        <v>2</v>
      </c>
      <c r="D92" s="197" t="s">
        <v>56</v>
      </c>
      <c r="E92" s="15">
        <v>1969</v>
      </c>
      <c r="F92" s="117" t="s">
        <v>233</v>
      </c>
      <c r="G92" s="129" t="s">
        <v>11</v>
      </c>
      <c r="H92" s="46">
        <v>0.016770833333333332</v>
      </c>
      <c r="I92" s="21"/>
      <c r="J92" s="21"/>
      <c r="K92" s="21"/>
      <c r="L92" s="21"/>
      <c r="M92" s="21"/>
      <c r="N92" s="21"/>
      <c r="O92" s="21"/>
      <c r="P92" s="21">
        <v>0.01659722222222222</v>
      </c>
      <c r="Q92" s="58"/>
      <c r="R92" s="183">
        <f t="shared" si="1"/>
        <v>0.033368055555555554</v>
      </c>
      <c r="S92" s="25">
        <f t="shared" si="4"/>
        <v>0.016684027777777777</v>
      </c>
      <c r="U92" s="108"/>
      <c r="V92" s="113"/>
      <c r="W92" s="113"/>
    </row>
    <row r="93" spans="1:19" ht="10.5" customHeight="1">
      <c r="A93" s="41">
        <v>88</v>
      </c>
      <c r="B93" s="31">
        <v>23</v>
      </c>
      <c r="C93" s="172">
        <v>2</v>
      </c>
      <c r="D93" s="194" t="s">
        <v>34</v>
      </c>
      <c r="E93" s="15">
        <v>1976</v>
      </c>
      <c r="F93" s="117" t="s">
        <v>232</v>
      </c>
      <c r="G93" s="195" t="s">
        <v>148</v>
      </c>
      <c r="H93" s="46"/>
      <c r="I93" s="16">
        <v>0.017361111111111112</v>
      </c>
      <c r="J93" s="16"/>
      <c r="K93" s="16"/>
      <c r="L93" s="16"/>
      <c r="M93" s="16"/>
      <c r="N93" s="16"/>
      <c r="O93" s="16"/>
      <c r="P93" s="16">
        <v>0.016655092592592593</v>
      </c>
      <c r="Q93" s="49"/>
      <c r="R93" s="183">
        <f t="shared" si="1"/>
        <v>0.0340162037037037</v>
      </c>
      <c r="S93" s="25">
        <f t="shared" si="4"/>
        <v>0.01700810185185185</v>
      </c>
    </row>
    <row r="94" spans="1:23" s="18" customFormat="1" ht="10.5" customHeight="1">
      <c r="A94" s="41">
        <v>89</v>
      </c>
      <c r="B94" s="31">
        <v>21</v>
      </c>
      <c r="C94" s="171">
        <v>2</v>
      </c>
      <c r="D94" s="189" t="s">
        <v>103</v>
      </c>
      <c r="E94" s="31">
        <v>1970</v>
      </c>
      <c r="F94" s="117" t="s">
        <v>233</v>
      </c>
      <c r="G94" s="121" t="s">
        <v>11</v>
      </c>
      <c r="H94" s="46">
        <v>0.017453703703703704</v>
      </c>
      <c r="I94" s="17"/>
      <c r="J94" s="32">
        <v>0.01767361111111111</v>
      </c>
      <c r="K94" s="32"/>
      <c r="L94" s="32"/>
      <c r="M94" s="32"/>
      <c r="N94" s="32"/>
      <c r="O94" s="32"/>
      <c r="P94" s="32"/>
      <c r="Q94" s="47"/>
      <c r="R94" s="183">
        <f t="shared" si="1"/>
        <v>0.03512731481481481</v>
      </c>
      <c r="S94" s="25">
        <f t="shared" si="4"/>
        <v>0.017563657407407406</v>
      </c>
      <c r="U94" s="107"/>
      <c r="V94" s="112"/>
      <c r="W94" s="112"/>
    </row>
    <row r="95" spans="1:23" s="18" customFormat="1" ht="10.5" customHeight="1">
      <c r="A95" s="41">
        <v>90</v>
      </c>
      <c r="B95" s="31">
        <v>24</v>
      </c>
      <c r="C95" s="172">
        <v>2</v>
      </c>
      <c r="D95" s="197" t="s">
        <v>49</v>
      </c>
      <c r="E95" s="15">
        <v>1971</v>
      </c>
      <c r="F95" s="117" t="s">
        <v>232</v>
      </c>
      <c r="G95" s="129" t="s">
        <v>121</v>
      </c>
      <c r="H95" s="46">
        <v>0.017685185185185182</v>
      </c>
      <c r="I95" s="16"/>
      <c r="J95" s="16"/>
      <c r="K95" s="16"/>
      <c r="L95" s="16">
        <v>0.01855324074074074</v>
      </c>
      <c r="M95" s="16"/>
      <c r="N95" s="16"/>
      <c r="O95" s="16"/>
      <c r="P95" s="16"/>
      <c r="Q95" s="49"/>
      <c r="R95" s="183">
        <f t="shared" si="1"/>
        <v>0.036238425925925924</v>
      </c>
      <c r="S95" s="25">
        <f t="shared" si="4"/>
        <v>0.018119212962962962</v>
      </c>
      <c r="U95" s="107"/>
      <c r="V95" s="112"/>
      <c r="W95" s="112"/>
    </row>
    <row r="96" spans="1:23" s="18" customFormat="1" ht="10.5" customHeight="1">
      <c r="A96" s="41">
        <v>91</v>
      </c>
      <c r="B96" s="31">
        <v>22</v>
      </c>
      <c r="C96" s="172">
        <v>2</v>
      </c>
      <c r="D96" s="203" t="s">
        <v>194</v>
      </c>
      <c r="E96" s="15">
        <v>1970</v>
      </c>
      <c r="F96" s="117" t="s">
        <v>233</v>
      </c>
      <c r="G96" s="133" t="s">
        <v>11</v>
      </c>
      <c r="H96" s="287"/>
      <c r="I96" s="17"/>
      <c r="J96" s="17"/>
      <c r="K96" s="51"/>
      <c r="L96" s="51"/>
      <c r="M96" s="59">
        <v>0.019328703703703702</v>
      </c>
      <c r="N96" s="59"/>
      <c r="O96" s="59"/>
      <c r="P96" s="59">
        <v>0.016967592592592593</v>
      </c>
      <c r="Q96" s="74"/>
      <c r="R96" s="183">
        <f t="shared" si="1"/>
        <v>0.0362962962962963</v>
      </c>
      <c r="S96" s="25">
        <f t="shared" si="4"/>
        <v>0.01814814814814815</v>
      </c>
      <c r="U96" s="107"/>
      <c r="V96" s="112"/>
      <c r="W96" s="112"/>
    </row>
    <row r="97" spans="1:23" s="18" customFormat="1" ht="10.5" customHeight="1">
      <c r="A97" s="41">
        <v>92</v>
      </c>
      <c r="B97" s="31">
        <v>21</v>
      </c>
      <c r="C97" s="172">
        <v>2</v>
      </c>
      <c r="D97" s="194" t="s">
        <v>264</v>
      </c>
      <c r="E97" s="15">
        <v>1981</v>
      </c>
      <c r="F97" s="117" t="s">
        <v>231</v>
      </c>
      <c r="G97" s="195" t="s">
        <v>51</v>
      </c>
      <c r="H97" s="46"/>
      <c r="I97" s="17"/>
      <c r="J97" s="17"/>
      <c r="K97" s="17"/>
      <c r="L97" s="17"/>
      <c r="M97" s="17"/>
      <c r="N97" s="17"/>
      <c r="O97" s="17"/>
      <c r="P97" s="17">
        <v>0.01880787037037037</v>
      </c>
      <c r="Q97" s="48">
        <v>0.017731481481481483</v>
      </c>
      <c r="R97" s="183">
        <f>H97+I97+J97+K97+L97+M97+N97+O97+P97+Q97</f>
        <v>0.03653935185185185</v>
      </c>
      <c r="S97" s="25">
        <f t="shared" si="4"/>
        <v>0.018269675925925925</v>
      </c>
      <c r="U97" s="107"/>
      <c r="V97" s="112"/>
      <c r="W97" s="112"/>
    </row>
    <row r="98" spans="1:23" s="18" customFormat="1" ht="10.5" customHeight="1">
      <c r="A98" s="41">
        <v>93</v>
      </c>
      <c r="B98" s="31">
        <v>22</v>
      </c>
      <c r="C98" s="172">
        <v>2</v>
      </c>
      <c r="D98" s="194" t="s">
        <v>224</v>
      </c>
      <c r="E98" s="15">
        <v>1985</v>
      </c>
      <c r="F98" s="117" t="s">
        <v>231</v>
      </c>
      <c r="G98" s="195" t="s">
        <v>11</v>
      </c>
      <c r="H98" s="46"/>
      <c r="I98" s="17"/>
      <c r="J98" s="17"/>
      <c r="K98" s="17"/>
      <c r="L98" s="17"/>
      <c r="M98" s="17"/>
      <c r="N98" s="17"/>
      <c r="O98" s="17">
        <v>0.018703703703703705</v>
      </c>
      <c r="P98" s="17"/>
      <c r="Q98" s="48">
        <v>0.018148148148148146</v>
      </c>
      <c r="R98" s="183">
        <f>H98+I98+J98+K98+L98+M98+N98+O98+P98+Q98</f>
        <v>0.03685185185185185</v>
      </c>
      <c r="S98" s="25">
        <f t="shared" si="4"/>
        <v>0.018425925925925925</v>
      </c>
      <c r="U98" s="107"/>
      <c r="V98" s="112"/>
      <c r="W98" s="112"/>
    </row>
    <row r="99" spans="1:23" s="18" customFormat="1" ht="10.5" customHeight="1">
      <c r="A99" s="41">
        <v>94</v>
      </c>
      <c r="B99" s="31">
        <v>23</v>
      </c>
      <c r="C99" s="172">
        <v>2</v>
      </c>
      <c r="D99" s="194" t="s">
        <v>126</v>
      </c>
      <c r="E99" s="15">
        <v>1962</v>
      </c>
      <c r="F99" s="117" t="s">
        <v>233</v>
      </c>
      <c r="G99" s="195" t="s">
        <v>7</v>
      </c>
      <c r="H99" s="46">
        <v>0.018275462962962962</v>
      </c>
      <c r="I99" s="16">
        <v>0.018645833333333334</v>
      </c>
      <c r="J99" s="16"/>
      <c r="K99" s="16"/>
      <c r="L99" s="16"/>
      <c r="M99" s="16"/>
      <c r="N99" s="16"/>
      <c r="O99" s="16"/>
      <c r="P99" s="16"/>
      <c r="Q99" s="49"/>
      <c r="R99" s="183">
        <f t="shared" si="1"/>
        <v>0.0369212962962963</v>
      </c>
      <c r="S99" s="25">
        <f t="shared" si="4"/>
        <v>0.01846064814814815</v>
      </c>
      <c r="U99" s="107"/>
      <c r="V99" s="112"/>
      <c r="W99" s="112"/>
    </row>
    <row r="100" spans="1:23" s="18" customFormat="1" ht="10.5" customHeight="1">
      <c r="A100" s="41">
        <v>95</v>
      </c>
      <c r="B100" s="31">
        <v>18</v>
      </c>
      <c r="C100" s="172">
        <v>2</v>
      </c>
      <c r="D100" s="197" t="s">
        <v>70</v>
      </c>
      <c r="E100" s="15">
        <v>1955</v>
      </c>
      <c r="F100" s="117" t="s">
        <v>234</v>
      </c>
      <c r="G100" s="129" t="s">
        <v>11</v>
      </c>
      <c r="H100" s="46">
        <v>0.021157407407407406</v>
      </c>
      <c r="I100" s="16"/>
      <c r="J100" s="16"/>
      <c r="K100" s="16"/>
      <c r="L100" s="16"/>
      <c r="M100" s="16"/>
      <c r="N100" s="16"/>
      <c r="O100" s="16"/>
      <c r="P100" s="16">
        <v>0.018935185185185183</v>
      </c>
      <c r="Q100" s="49"/>
      <c r="R100" s="183">
        <f t="shared" si="1"/>
        <v>0.04009259259259259</v>
      </c>
      <c r="S100" s="25">
        <f t="shared" si="4"/>
        <v>0.020046296296296295</v>
      </c>
      <c r="U100" s="107"/>
      <c r="V100" s="112"/>
      <c r="W100" s="112"/>
    </row>
    <row r="101" spans="1:23" s="18" customFormat="1" ht="10.5" customHeight="1">
      <c r="A101" s="41">
        <v>96</v>
      </c>
      <c r="B101" s="31">
        <v>23</v>
      </c>
      <c r="C101" s="172">
        <v>2</v>
      </c>
      <c r="D101" s="204" t="s">
        <v>159</v>
      </c>
      <c r="E101" s="182">
        <v>1985</v>
      </c>
      <c r="F101" s="117" t="s">
        <v>231</v>
      </c>
      <c r="G101" s="205" t="s">
        <v>158</v>
      </c>
      <c r="H101" s="287"/>
      <c r="I101" s="17"/>
      <c r="J101" s="17"/>
      <c r="K101" s="51">
        <v>0.020601851851851854</v>
      </c>
      <c r="L101" s="51">
        <v>0.01990740740740741</v>
      </c>
      <c r="M101" s="51"/>
      <c r="N101" s="51"/>
      <c r="O101" s="51"/>
      <c r="P101" s="51"/>
      <c r="Q101" s="56"/>
      <c r="R101" s="183">
        <f t="shared" si="1"/>
        <v>0.04050925925925926</v>
      </c>
      <c r="S101" s="25">
        <f t="shared" si="4"/>
        <v>0.02025462962962963</v>
      </c>
      <c r="U101" s="107"/>
      <c r="V101" s="112"/>
      <c r="W101" s="112"/>
    </row>
    <row r="102" spans="1:23" s="18" customFormat="1" ht="10.5" customHeight="1">
      <c r="A102" s="41">
        <v>97</v>
      </c>
      <c r="B102" s="31">
        <v>19</v>
      </c>
      <c r="C102" s="172">
        <v>2</v>
      </c>
      <c r="D102" s="194" t="s">
        <v>294</v>
      </c>
      <c r="E102" s="15">
        <v>1953</v>
      </c>
      <c r="F102" s="117" t="s">
        <v>234</v>
      </c>
      <c r="G102" s="195" t="s">
        <v>11</v>
      </c>
      <c r="H102" s="46"/>
      <c r="I102" s="17"/>
      <c r="J102" s="17">
        <v>0.021458333333333333</v>
      </c>
      <c r="K102" s="17"/>
      <c r="L102" s="17"/>
      <c r="M102" s="17"/>
      <c r="N102" s="17"/>
      <c r="O102" s="17"/>
      <c r="P102" s="17"/>
      <c r="Q102" s="48">
        <v>0.01915509259259259</v>
      </c>
      <c r="R102" s="183">
        <f>H102+I102+J102+K102+L102+M102+N102+O102+P102+Q102</f>
        <v>0.04061342592592593</v>
      </c>
      <c r="S102" s="25">
        <f>R102/1</f>
        <v>0.04061342592592593</v>
      </c>
      <c r="U102" s="107"/>
      <c r="V102" s="112"/>
      <c r="W102" s="112"/>
    </row>
    <row r="103" spans="1:23" s="18" customFormat="1" ht="10.5" customHeight="1">
      <c r="A103" s="41">
        <v>98</v>
      </c>
      <c r="B103" s="31">
        <v>25</v>
      </c>
      <c r="C103" s="172">
        <v>2</v>
      </c>
      <c r="D103" s="194" t="s">
        <v>129</v>
      </c>
      <c r="E103" s="15">
        <v>1979</v>
      </c>
      <c r="F103" s="117" t="s">
        <v>232</v>
      </c>
      <c r="G103" s="195" t="s">
        <v>11</v>
      </c>
      <c r="H103" s="46">
        <v>0.019976851851851853</v>
      </c>
      <c r="I103" s="16"/>
      <c r="J103" s="16"/>
      <c r="K103" s="16"/>
      <c r="L103" s="16"/>
      <c r="M103" s="16"/>
      <c r="N103" s="16">
        <v>0.02107638888888889</v>
      </c>
      <c r="O103" s="16"/>
      <c r="P103" s="16"/>
      <c r="Q103" s="49"/>
      <c r="R103" s="183">
        <f t="shared" si="1"/>
        <v>0.041053240740740744</v>
      </c>
      <c r="S103" s="25">
        <f t="shared" si="4"/>
        <v>0.020526620370370372</v>
      </c>
      <c r="U103" s="107"/>
      <c r="V103" s="112"/>
      <c r="W103" s="112"/>
    </row>
    <row r="104" spans="1:23" s="18" customFormat="1" ht="10.5" customHeight="1" thickBot="1">
      <c r="A104" s="38">
        <v>99</v>
      </c>
      <c r="B104" s="39">
        <v>26</v>
      </c>
      <c r="C104" s="173">
        <v>2</v>
      </c>
      <c r="D104" s="220" t="s">
        <v>89</v>
      </c>
      <c r="E104" s="26">
        <v>1976</v>
      </c>
      <c r="F104" s="123" t="s">
        <v>232</v>
      </c>
      <c r="G104" s="221" t="s">
        <v>90</v>
      </c>
      <c r="H104" s="50">
        <v>0.0215625</v>
      </c>
      <c r="I104" s="62">
        <v>0.02074074074074074</v>
      </c>
      <c r="J104" s="62"/>
      <c r="K104" s="62"/>
      <c r="L104" s="62"/>
      <c r="M104" s="62"/>
      <c r="N104" s="62"/>
      <c r="O104" s="62"/>
      <c r="P104" s="62"/>
      <c r="Q104" s="77"/>
      <c r="R104" s="184">
        <f t="shared" si="1"/>
        <v>0.04230324074074074</v>
      </c>
      <c r="S104" s="28">
        <f t="shared" si="4"/>
        <v>0.02115162037037037</v>
      </c>
      <c r="U104" s="107"/>
      <c r="V104" s="112"/>
      <c r="W104" s="112"/>
    </row>
    <row r="105" spans="1:23" s="18" customFormat="1" ht="10.5" customHeight="1">
      <c r="A105" s="35">
        <v>100</v>
      </c>
      <c r="B105" s="36">
        <v>24</v>
      </c>
      <c r="C105" s="170">
        <v>1</v>
      </c>
      <c r="D105" s="299" t="s">
        <v>191</v>
      </c>
      <c r="E105" s="29">
        <v>1984</v>
      </c>
      <c r="F105" s="125" t="s">
        <v>231</v>
      </c>
      <c r="G105" s="300" t="s">
        <v>192</v>
      </c>
      <c r="H105" s="292"/>
      <c r="I105" s="61"/>
      <c r="J105" s="61"/>
      <c r="K105" s="61"/>
      <c r="L105" s="61"/>
      <c r="M105" s="61">
        <v>0.01283564814814815</v>
      </c>
      <c r="N105" s="61"/>
      <c r="O105" s="61"/>
      <c r="P105" s="61"/>
      <c r="Q105" s="76"/>
      <c r="R105" s="213">
        <f t="shared" si="1"/>
        <v>0.01283564814814815</v>
      </c>
      <c r="S105" s="24">
        <f aca="true" t="shared" si="5" ref="S105:S184">R105/1</f>
        <v>0.01283564814814815</v>
      </c>
      <c r="U105" s="107"/>
      <c r="V105" s="112"/>
      <c r="W105" s="112"/>
    </row>
    <row r="106" spans="1:23" s="18" customFormat="1" ht="10.5" customHeight="1">
      <c r="A106" s="41">
        <v>101</v>
      </c>
      <c r="B106" s="31">
        <v>25</v>
      </c>
      <c r="C106" s="172">
        <v>1</v>
      </c>
      <c r="D106" s="206" t="s">
        <v>193</v>
      </c>
      <c r="E106" s="15">
        <v>1982</v>
      </c>
      <c r="F106" s="117" t="s">
        <v>231</v>
      </c>
      <c r="G106" s="133" t="s">
        <v>66</v>
      </c>
      <c r="H106" s="46"/>
      <c r="I106" s="16"/>
      <c r="J106" s="16"/>
      <c r="K106" s="16"/>
      <c r="L106" s="16"/>
      <c r="M106" s="16">
        <v>0.012951388888888887</v>
      </c>
      <c r="N106" s="16"/>
      <c r="O106" s="16"/>
      <c r="P106" s="16"/>
      <c r="Q106" s="49"/>
      <c r="R106" s="183">
        <f t="shared" si="1"/>
        <v>0.012951388888888887</v>
      </c>
      <c r="S106" s="25">
        <f t="shared" si="5"/>
        <v>0.012951388888888887</v>
      </c>
      <c r="U106" s="107"/>
      <c r="V106" s="112"/>
      <c r="W106" s="112"/>
    </row>
    <row r="107" spans="1:23" s="18" customFormat="1" ht="10.5" customHeight="1">
      <c r="A107" s="41">
        <v>102</v>
      </c>
      <c r="B107" s="31">
        <v>20</v>
      </c>
      <c r="C107" s="172">
        <v>1</v>
      </c>
      <c r="D107" s="206" t="s">
        <v>248</v>
      </c>
      <c r="E107" s="15">
        <v>1956</v>
      </c>
      <c r="F107" s="117" t="s">
        <v>234</v>
      </c>
      <c r="G107" s="133" t="s">
        <v>11</v>
      </c>
      <c r="H107" s="46"/>
      <c r="I107" s="16"/>
      <c r="J107" s="16"/>
      <c r="K107" s="16"/>
      <c r="L107" s="16"/>
      <c r="M107" s="16"/>
      <c r="N107" s="16"/>
      <c r="O107" s="16"/>
      <c r="P107" s="16">
        <v>0.012997685185185183</v>
      </c>
      <c r="Q107" s="49"/>
      <c r="R107" s="183">
        <f t="shared" si="1"/>
        <v>0.012997685185185183</v>
      </c>
      <c r="S107" s="25">
        <f t="shared" si="5"/>
        <v>0.012997685185185183</v>
      </c>
      <c r="U107" s="107"/>
      <c r="V107" s="112"/>
      <c r="W107" s="112"/>
    </row>
    <row r="108" spans="1:23" s="18" customFormat="1" ht="10.5" customHeight="1">
      <c r="A108" s="41">
        <v>103</v>
      </c>
      <c r="B108" s="31">
        <v>24</v>
      </c>
      <c r="C108" s="172">
        <v>1</v>
      </c>
      <c r="D108" s="194" t="s">
        <v>249</v>
      </c>
      <c r="E108" s="15">
        <v>1962</v>
      </c>
      <c r="F108" s="117" t="s">
        <v>233</v>
      </c>
      <c r="G108" s="133" t="s">
        <v>58</v>
      </c>
      <c r="H108" s="46"/>
      <c r="I108" s="16"/>
      <c r="J108" s="16"/>
      <c r="K108" s="16"/>
      <c r="L108" s="16"/>
      <c r="M108" s="16"/>
      <c r="N108" s="16"/>
      <c r="O108" s="16"/>
      <c r="P108" s="16">
        <v>0.013333333333333334</v>
      </c>
      <c r="Q108" s="49"/>
      <c r="R108" s="183">
        <f t="shared" si="1"/>
        <v>0.013333333333333334</v>
      </c>
      <c r="S108" s="25">
        <f t="shared" si="5"/>
        <v>0.013333333333333334</v>
      </c>
      <c r="U108" s="107"/>
      <c r="V108" s="112"/>
      <c r="W108" s="112"/>
    </row>
    <row r="109" spans="1:23" s="18" customFormat="1" ht="10.5" customHeight="1">
      <c r="A109" s="41">
        <v>104</v>
      </c>
      <c r="B109" s="31">
        <v>26</v>
      </c>
      <c r="C109" s="172">
        <v>1</v>
      </c>
      <c r="D109" s="194" t="s">
        <v>281</v>
      </c>
      <c r="E109" s="15">
        <v>1994</v>
      </c>
      <c r="F109" s="117" t="s">
        <v>231</v>
      </c>
      <c r="G109" s="133" t="s">
        <v>45</v>
      </c>
      <c r="H109" s="46"/>
      <c r="I109" s="16"/>
      <c r="J109" s="16"/>
      <c r="K109" s="16"/>
      <c r="L109" s="16"/>
      <c r="M109" s="16"/>
      <c r="N109" s="16"/>
      <c r="O109" s="16"/>
      <c r="P109" s="16"/>
      <c r="Q109" s="49">
        <v>0.013993055555555555</v>
      </c>
      <c r="R109" s="183">
        <f t="shared" si="1"/>
        <v>0.013993055555555555</v>
      </c>
      <c r="S109" s="25">
        <f t="shared" si="5"/>
        <v>0.013993055555555555</v>
      </c>
      <c r="U109" s="107"/>
      <c r="V109" s="112"/>
      <c r="W109" s="112"/>
    </row>
    <row r="110" spans="1:23" s="18" customFormat="1" ht="10.5" customHeight="1">
      <c r="A110" s="41">
        <v>105</v>
      </c>
      <c r="B110" s="31">
        <v>27</v>
      </c>
      <c r="C110" s="171">
        <v>1</v>
      </c>
      <c r="D110" s="193" t="s">
        <v>74</v>
      </c>
      <c r="E110" s="33">
        <v>1979</v>
      </c>
      <c r="F110" s="117" t="s">
        <v>232</v>
      </c>
      <c r="G110" s="121" t="s">
        <v>75</v>
      </c>
      <c r="H110" s="46"/>
      <c r="I110" s="16"/>
      <c r="J110" s="32">
        <v>0.014178240740740741</v>
      </c>
      <c r="K110" s="32"/>
      <c r="L110" s="32"/>
      <c r="M110" s="32"/>
      <c r="N110" s="32"/>
      <c r="O110" s="32"/>
      <c r="P110" s="32"/>
      <c r="Q110" s="47"/>
      <c r="R110" s="183">
        <f t="shared" si="1"/>
        <v>0.014178240740740741</v>
      </c>
      <c r="S110" s="25">
        <f t="shared" si="5"/>
        <v>0.014178240740740741</v>
      </c>
      <c r="U110" s="107"/>
      <c r="V110" s="112"/>
      <c r="W110" s="112"/>
    </row>
    <row r="111" spans="1:23" s="18" customFormat="1" ht="10.5" customHeight="1">
      <c r="A111" s="41">
        <v>106</v>
      </c>
      <c r="B111" s="31">
        <v>27</v>
      </c>
      <c r="C111" s="172">
        <v>1</v>
      </c>
      <c r="D111" s="194" t="s">
        <v>117</v>
      </c>
      <c r="E111" s="15">
        <v>1990</v>
      </c>
      <c r="F111" s="117" t="s">
        <v>231</v>
      </c>
      <c r="G111" s="195" t="s">
        <v>118</v>
      </c>
      <c r="H111" s="46">
        <v>0.014340277777777776</v>
      </c>
      <c r="I111" s="17"/>
      <c r="J111" s="17"/>
      <c r="K111" s="17"/>
      <c r="L111" s="17"/>
      <c r="M111" s="17"/>
      <c r="N111" s="17"/>
      <c r="O111" s="17"/>
      <c r="P111" s="17"/>
      <c r="Q111" s="48"/>
      <c r="R111" s="183">
        <f t="shared" si="1"/>
        <v>0.014340277777777776</v>
      </c>
      <c r="S111" s="25">
        <f t="shared" si="5"/>
        <v>0.014340277777777776</v>
      </c>
      <c r="U111" s="107"/>
      <c r="V111" s="112"/>
      <c r="W111" s="112"/>
    </row>
    <row r="112" spans="1:23" s="18" customFormat="1" ht="10.5" customHeight="1">
      <c r="A112" s="41">
        <v>107</v>
      </c>
      <c r="B112" s="31">
        <v>28</v>
      </c>
      <c r="C112" s="172">
        <v>1</v>
      </c>
      <c r="D112" s="194" t="s">
        <v>119</v>
      </c>
      <c r="E112" s="15">
        <v>1991</v>
      </c>
      <c r="F112" s="117" t="s">
        <v>231</v>
      </c>
      <c r="G112" s="195" t="s">
        <v>120</v>
      </c>
      <c r="H112" s="46">
        <v>0.014351851851851852</v>
      </c>
      <c r="I112" s="17"/>
      <c r="J112" s="17"/>
      <c r="K112" s="17"/>
      <c r="L112" s="17"/>
      <c r="M112" s="17"/>
      <c r="N112" s="17"/>
      <c r="O112" s="17"/>
      <c r="P112" s="17"/>
      <c r="Q112" s="48"/>
      <c r="R112" s="183">
        <f aca="true" t="shared" si="6" ref="R112:R171">H112+I112+J112+K112+L112+M112+N112+O112+P112+Q112</f>
        <v>0.014351851851851852</v>
      </c>
      <c r="S112" s="25">
        <f t="shared" si="5"/>
        <v>0.014351851851851852</v>
      </c>
      <c r="U112" s="107"/>
      <c r="V112" s="112"/>
      <c r="W112" s="112"/>
    </row>
    <row r="113" spans="1:23" s="18" customFormat="1" ht="10.5" customHeight="1">
      <c r="A113" s="41">
        <v>108</v>
      </c>
      <c r="B113" s="31">
        <v>28</v>
      </c>
      <c r="C113" s="172">
        <v>1</v>
      </c>
      <c r="D113" s="194" t="s">
        <v>284</v>
      </c>
      <c r="E113" s="15">
        <v>1978</v>
      </c>
      <c r="F113" s="117" t="s">
        <v>232</v>
      </c>
      <c r="G113" s="195" t="s">
        <v>11</v>
      </c>
      <c r="H113" s="46"/>
      <c r="I113" s="17"/>
      <c r="J113" s="17"/>
      <c r="K113" s="17"/>
      <c r="L113" s="17"/>
      <c r="M113" s="17"/>
      <c r="N113" s="17"/>
      <c r="O113" s="17"/>
      <c r="P113" s="17"/>
      <c r="Q113" s="48">
        <v>0.014386574074074072</v>
      </c>
      <c r="R113" s="183">
        <f t="shared" si="6"/>
        <v>0.014386574074074072</v>
      </c>
      <c r="S113" s="25">
        <f t="shared" si="5"/>
        <v>0.014386574074074072</v>
      </c>
      <c r="U113" s="107"/>
      <c r="V113" s="112"/>
      <c r="W113" s="112"/>
    </row>
    <row r="114" spans="1:23" s="18" customFormat="1" ht="10.5" customHeight="1">
      <c r="A114" s="41">
        <v>109</v>
      </c>
      <c r="B114" s="31">
        <v>29</v>
      </c>
      <c r="C114" s="172">
        <v>1</v>
      </c>
      <c r="D114" s="194" t="s">
        <v>220</v>
      </c>
      <c r="E114" s="15">
        <v>1980</v>
      </c>
      <c r="F114" s="117" t="s">
        <v>232</v>
      </c>
      <c r="G114" s="195" t="s">
        <v>217</v>
      </c>
      <c r="H114" s="46"/>
      <c r="I114" s="17"/>
      <c r="J114" s="17"/>
      <c r="K114" s="17"/>
      <c r="L114" s="17"/>
      <c r="M114" s="17"/>
      <c r="N114" s="17">
        <v>0.014444444444444446</v>
      </c>
      <c r="O114" s="17"/>
      <c r="P114" s="17"/>
      <c r="Q114" s="48"/>
      <c r="R114" s="183">
        <f t="shared" si="6"/>
        <v>0.014444444444444446</v>
      </c>
      <c r="S114" s="25">
        <f t="shared" si="5"/>
        <v>0.014444444444444446</v>
      </c>
      <c r="U114" s="107"/>
      <c r="V114" s="112"/>
      <c r="W114" s="112"/>
    </row>
    <row r="115" spans="1:23" s="18" customFormat="1" ht="10.5" customHeight="1">
      <c r="A115" s="41">
        <v>110</v>
      </c>
      <c r="B115" s="31">
        <v>29</v>
      </c>
      <c r="C115" s="172">
        <v>1</v>
      </c>
      <c r="D115" s="194" t="s">
        <v>250</v>
      </c>
      <c r="E115" s="15">
        <v>1991</v>
      </c>
      <c r="F115" s="117" t="s">
        <v>231</v>
      </c>
      <c r="G115" s="195" t="s">
        <v>251</v>
      </c>
      <c r="H115" s="46"/>
      <c r="I115" s="17"/>
      <c r="J115" s="17"/>
      <c r="K115" s="17"/>
      <c r="L115" s="17"/>
      <c r="M115" s="17"/>
      <c r="N115" s="17"/>
      <c r="O115" s="17"/>
      <c r="P115" s="17">
        <v>0.014479166666666668</v>
      </c>
      <c r="Q115" s="48"/>
      <c r="R115" s="183">
        <f t="shared" si="6"/>
        <v>0.014479166666666668</v>
      </c>
      <c r="S115" s="25">
        <f t="shared" si="5"/>
        <v>0.014479166666666668</v>
      </c>
      <c r="U115" s="107"/>
      <c r="V115" s="112"/>
      <c r="W115" s="112"/>
    </row>
    <row r="116" spans="1:23" s="18" customFormat="1" ht="10.5" customHeight="1">
      <c r="A116" s="41">
        <v>111</v>
      </c>
      <c r="B116" s="31">
        <v>30</v>
      </c>
      <c r="C116" s="172">
        <v>1</v>
      </c>
      <c r="D116" s="194" t="s">
        <v>282</v>
      </c>
      <c r="E116" s="15">
        <v>1980</v>
      </c>
      <c r="F116" s="117" t="s">
        <v>232</v>
      </c>
      <c r="G116" s="195" t="s">
        <v>283</v>
      </c>
      <c r="H116" s="46"/>
      <c r="I116" s="17"/>
      <c r="J116" s="17"/>
      <c r="K116" s="17"/>
      <c r="L116" s="17"/>
      <c r="M116" s="17"/>
      <c r="N116" s="17"/>
      <c r="O116" s="17"/>
      <c r="P116" s="17"/>
      <c r="Q116" s="48">
        <v>0.014548611111111111</v>
      </c>
      <c r="R116" s="183">
        <f t="shared" si="6"/>
        <v>0.014548611111111111</v>
      </c>
      <c r="S116" s="25">
        <f t="shared" si="5"/>
        <v>0.014548611111111111</v>
      </c>
      <c r="U116" s="107"/>
      <c r="V116" s="112"/>
      <c r="W116" s="112"/>
    </row>
    <row r="117" spans="1:23" s="18" customFormat="1" ht="10.5" customHeight="1">
      <c r="A117" s="41">
        <v>112</v>
      </c>
      <c r="B117" s="31">
        <v>30</v>
      </c>
      <c r="C117" s="172">
        <v>1</v>
      </c>
      <c r="D117" s="191" t="s">
        <v>218</v>
      </c>
      <c r="E117" s="52">
        <v>1987</v>
      </c>
      <c r="F117" s="117" t="s">
        <v>231</v>
      </c>
      <c r="G117" s="127" t="s">
        <v>219</v>
      </c>
      <c r="H117" s="287"/>
      <c r="I117" s="17"/>
      <c r="J117" s="17"/>
      <c r="K117" s="51"/>
      <c r="L117" s="51"/>
      <c r="M117" s="80"/>
      <c r="N117" s="80">
        <v>0.014918981481481483</v>
      </c>
      <c r="O117" s="80"/>
      <c r="P117" s="80"/>
      <c r="Q117" s="72"/>
      <c r="R117" s="183">
        <f t="shared" si="6"/>
        <v>0.014918981481481483</v>
      </c>
      <c r="S117" s="25">
        <f t="shared" si="5"/>
        <v>0.014918981481481483</v>
      </c>
      <c r="U117" s="107"/>
      <c r="V117" s="112"/>
      <c r="W117" s="112"/>
    </row>
    <row r="118" spans="1:23" s="18" customFormat="1" ht="10.5" customHeight="1">
      <c r="A118" s="41">
        <v>113</v>
      </c>
      <c r="B118" s="31">
        <v>21</v>
      </c>
      <c r="C118" s="172">
        <v>1</v>
      </c>
      <c r="D118" s="191" t="s">
        <v>285</v>
      </c>
      <c r="E118" s="52">
        <v>1953</v>
      </c>
      <c r="F118" s="117" t="s">
        <v>234</v>
      </c>
      <c r="G118" s="127" t="s">
        <v>286</v>
      </c>
      <c r="H118" s="287"/>
      <c r="I118" s="17"/>
      <c r="J118" s="17"/>
      <c r="K118" s="51"/>
      <c r="L118" s="51"/>
      <c r="M118" s="80"/>
      <c r="N118" s="80"/>
      <c r="O118" s="80"/>
      <c r="P118" s="80"/>
      <c r="Q118" s="72">
        <v>0.01528935185185185</v>
      </c>
      <c r="R118" s="183">
        <f t="shared" si="6"/>
        <v>0.01528935185185185</v>
      </c>
      <c r="S118" s="25">
        <f t="shared" si="5"/>
        <v>0.01528935185185185</v>
      </c>
      <c r="U118" s="107"/>
      <c r="V118" s="112"/>
      <c r="W118" s="112"/>
    </row>
    <row r="119" spans="1:23" s="18" customFormat="1" ht="10.5" customHeight="1">
      <c r="A119" s="41">
        <v>114</v>
      </c>
      <c r="B119" s="31">
        <v>31</v>
      </c>
      <c r="C119" s="172">
        <v>1</v>
      </c>
      <c r="D119" s="191" t="s">
        <v>287</v>
      </c>
      <c r="E119" s="52">
        <v>1978</v>
      </c>
      <c r="F119" s="117" t="s">
        <v>232</v>
      </c>
      <c r="G119" s="127" t="s">
        <v>11</v>
      </c>
      <c r="H119" s="287"/>
      <c r="I119" s="17"/>
      <c r="J119" s="17"/>
      <c r="K119" s="51"/>
      <c r="L119" s="51"/>
      <c r="M119" s="80"/>
      <c r="N119" s="80"/>
      <c r="O119" s="80"/>
      <c r="P119" s="80"/>
      <c r="Q119" s="72">
        <v>0.015358796296296296</v>
      </c>
      <c r="R119" s="183">
        <f t="shared" si="6"/>
        <v>0.015358796296296296</v>
      </c>
      <c r="S119" s="25">
        <f t="shared" si="5"/>
        <v>0.015358796296296296</v>
      </c>
      <c r="U119" s="107"/>
      <c r="V119" s="112"/>
      <c r="W119" s="112"/>
    </row>
    <row r="120" spans="1:23" s="18" customFormat="1" ht="10.5" customHeight="1">
      <c r="A120" s="41">
        <v>115</v>
      </c>
      <c r="B120" s="31">
        <v>25</v>
      </c>
      <c r="C120" s="172">
        <v>1</v>
      </c>
      <c r="D120" s="191" t="s">
        <v>226</v>
      </c>
      <c r="E120" s="52">
        <v>1965</v>
      </c>
      <c r="F120" s="117" t="s">
        <v>233</v>
      </c>
      <c r="G120" s="127" t="s">
        <v>11</v>
      </c>
      <c r="H120" s="287"/>
      <c r="I120" s="17"/>
      <c r="J120" s="17"/>
      <c r="K120" s="51"/>
      <c r="L120" s="51"/>
      <c r="M120" s="80"/>
      <c r="N120" s="80"/>
      <c r="O120" s="80">
        <v>0.01554398148148148</v>
      </c>
      <c r="P120" s="80"/>
      <c r="Q120" s="72"/>
      <c r="R120" s="183">
        <f t="shared" si="6"/>
        <v>0.01554398148148148</v>
      </c>
      <c r="S120" s="25">
        <f t="shared" si="5"/>
        <v>0.01554398148148148</v>
      </c>
      <c r="U120" s="107"/>
      <c r="V120" s="112"/>
      <c r="W120" s="112"/>
    </row>
    <row r="121" spans="1:23" s="18" customFormat="1" ht="10.5" customHeight="1">
      <c r="A121" s="41">
        <v>116</v>
      </c>
      <c r="B121" s="31">
        <v>22</v>
      </c>
      <c r="C121" s="172">
        <v>1</v>
      </c>
      <c r="D121" s="197" t="s">
        <v>77</v>
      </c>
      <c r="E121" s="15">
        <v>1960</v>
      </c>
      <c r="F121" s="117" t="s">
        <v>234</v>
      </c>
      <c r="G121" s="129" t="s">
        <v>66</v>
      </c>
      <c r="H121" s="46">
        <v>0.015694444444444445</v>
      </c>
      <c r="I121" s="17"/>
      <c r="J121" s="17"/>
      <c r="K121" s="17"/>
      <c r="L121" s="17"/>
      <c r="M121" s="79"/>
      <c r="N121" s="79"/>
      <c r="O121" s="79"/>
      <c r="P121" s="79"/>
      <c r="Q121" s="71"/>
      <c r="R121" s="183">
        <f t="shared" si="6"/>
        <v>0.015694444444444445</v>
      </c>
      <c r="S121" s="25">
        <f t="shared" si="5"/>
        <v>0.015694444444444445</v>
      </c>
      <c r="U121" s="107"/>
      <c r="V121" s="112"/>
      <c r="W121" s="112"/>
    </row>
    <row r="122" spans="1:23" s="18" customFormat="1" ht="10.5" customHeight="1">
      <c r="A122" s="41">
        <v>117</v>
      </c>
      <c r="B122" s="31">
        <v>32</v>
      </c>
      <c r="C122" s="172">
        <v>1</v>
      </c>
      <c r="D122" s="197" t="s">
        <v>216</v>
      </c>
      <c r="E122" s="15">
        <v>1979</v>
      </c>
      <c r="F122" s="117" t="s">
        <v>232</v>
      </c>
      <c r="G122" s="129" t="s">
        <v>217</v>
      </c>
      <c r="H122" s="46"/>
      <c r="I122" s="17"/>
      <c r="J122" s="17"/>
      <c r="K122" s="17"/>
      <c r="L122" s="17"/>
      <c r="M122" s="79"/>
      <c r="N122" s="79">
        <v>0.015729166666666666</v>
      </c>
      <c r="O122" s="79"/>
      <c r="P122" s="79"/>
      <c r="Q122" s="71"/>
      <c r="R122" s="183">
        <f t="shared" si="6"/>
        <v>0.015729166666666666</v>
      </c>
      <c r="S122" s="25">
        <f t="shared" si="5"/>
        <v>0.015729166666666666</v>
      </c>
      <c r="U122" s="107"/>
      <c r="V122" s="112"/>
      <c r="W122" s="112"/>
    </row>
    <row r="123" spans="1:23" s="18" customFormat="1" ht="10.5" customHeight="1">
      <c r="A123" s="41">
        <v>118</v>
      </c>
      <c r="B123" s="31">
        <v>31</v>
      </c>
      <c r="C123" s="172">
        <v>1</v>
      </c>
      <c r="D123" s="197" t="s">
        <v>252</v>
      </c>
      <c r="E123" s="15">
        <v>1982</v>
      </c>
      <c r="F123" s="117" t="s">
        <v>231</v>
      </c>
      <c r="G123" s="129" t="s">
        <v>189</v>
      </c>
      <c r="H123" s="46"/>
      <c r="I123" s="17"/>
      <c r="J123" s="17"/>
      <c r="K123" s="17"/>
      <c r="L123" s="17"/>
      <c r="M123" s="79"/>
      <c r="N123" s="79"/>
      <c r="O123" s="79"/>
      <c r="P123" s="79">
        <v>0.015740740740740743</v>
      </c>
      <c r="Q123" s="71"/>
      <c r="R123" s="183">
        <f t="shared" si="6"/>
        <v>0.015740740740740743</v>
      </c>
      <c r="S123" s="25">
        <f t="shared" si="5"/>
        <v>0.015740740740740743</v>
      </c>
      <c r="U123" s="107"/>
      <c r="V123" s="112"/>
      <c r="W123" s="112"/>
    </row>
    <row r="124" spans="1:23" s="18" customFormat="1" ht="10.5" customHeight="1">
      <c r="A124" s="41">
        <v>119</v>
      </c>
      <c r="B124" s="31">
        <v>33</v>
      </c>
      <c r="C124" s="172">
        <v>1</v>
      </c>
      <c r="D124" s="197" t="s">
        <v>254</v>
      </c>
      <c r="E124" s="15">
        <v>1972</v>
      </c>
      <c r="F124" s="117" t="s">
        <v>232</v>
      </c>
      <c r="G124" s="129" t="s">
        <v>11</v>
      </c>
      <c r="H124" s="46"/>
      <c r="I124" s="17"/>
      <c r="J124" s="17"/>
      <c r="K124" s="17"/>
      <c r="L124" s="17"/>
      <c r="M124" s="79"/>
      <c r="N124" s="79"/>
      <c r="O124" s="79"/>
      <c r="P124" s="79">
        <v>0.015925925925925927</v>
      </c>
      <c r="Q124" s="71"/>
      <c r="R124" s="183">
        <f t="shared" si="6"/>
        <v>0.015925925925925927</v>
      </c>
      <c r="S124" s="25">
        <f t="shared" si="5"/>
        <v>0.015925925925925927</v>
      </c>
      <c r="U124" s="107"/>
      <c r="V124" s="112"/>
      <c r="W124" s="112"/>
    </row>
    <row r="125" spans="1:23" s="18" customFormat="1" ht="10.5" customHeight="1">
      <c r="A125" s="41">
        <v>120</v>
      </c>
      <c r="B125" s="31">
        <v>23</v>
      </c>
      <c r="C125" s="172">
        <v>1</v>
      </c>
      <c r="D125" s="196" t="s">
        <v>169</v>
      </c>
      <c r="E125" s="43">
        <v>1955</v>
      </c>
      <c r="F125" s="117" t="s">
        <v>234</v>
      </c>
      <c r="G125" s="128" t="s">
        <v>168</v>
      </c>
      <c r="H125" s="287"/>
      <c r="I125" s="17"/>
      <c r="J125" s="17"/>
      <c r="K125" s="51">
        <v>0.0159375</v>
      </c>
      <c r="L125" s="51"/>
      <c r="M125" s="80"/>
      <c r="N125" s="80"/>
      <c r="O125" s="80"/>
      <c r="P125" s="80"/>
      <c r="Q125" s="72"/>
      <c r="R125" s="183">
        <f t="shared" si="6"/>
        <v>0.0159375</v>
      </c>
      <c r="S125" s="25">
        <f t="shared" si="5"/>
        <v>0.0159375</v>
      </c>
      <c r="U125" s="107"/>
      <c r="V125" s="112"/>
      <c r="W125" s="112"/>
    </row>
    <row r="126" spans="1:19" ht="10.5" customHeight="1">
      <c r="A126" s="41">
        <v>121</v>
      </c>
      <c r="B126" s="31">
        <v>34</v>
      </c>
      <c r="C126" s="172">
        <v>1</v>
      </c>
      <c r="D126" s="203" t="s">
        <v>198</v>
      </c>
      <c r="E126" s="15">
        <v>1979</v>
      </c>
      <c r="F126" s="117" t="s">
        <v>232</v>
      </c>
      <c r="G126" s="133" t="s">
        <v>11</v>
      </c>
      <c r="H126" s="287"/>
      <c r="I126" s="17"/>
      <c r="J126" s="17"/>
      <c r="K126" s="51"/>
      <c r="L126" s="51"/>
      <c r="M126" s="80">
        <v>0.015949074074074074</v>
      </c>
      <c r="N126" s="80"/>
      <c r="O126" s="80"/>
      <c r="P126" s="80"/>
      <c r="Q126" s="72"/>
      <c r="R126" s="183">
        <f t="shared" si="6"/>
        <v>0.015949074074074074</v>
      </c>
      <c r="S126" s="25">
        <f t="shared" si="5"/>
        <v>0.015949074074074074</v>
      </c>
    </row>
    <row r="127" spans="1:23" s="18" customFormat="1" ht="10.5" customHeight="1">
      <c r="A127" s="41">
        <v>122</v>
      </c>
      <c r="B127" s="31">
        <v>35</v>
      </c>
      <c r="C127" s="171">
        <v>1</v>
      </c>
      <c r="D127" s="189" t="s">
        <v>97</v>
      </c>
      <c r="E127" s="31">
        <v>1976</v>
      </c>
      <c r="F127" s="117" t="s">
        <v>232</v>
      </c>
      <c r="G127" s="121" t="s">
        <v>98</v>
      </c>
      <c r="H127" s="46"/>
      <c r="I127" s="16"/>
      <c r="J127" s="32">
        <v>0.016168981481481482</v>
      </c>
      <c r="K127" s="32"/>
      <c r="L127" s="32"/>
      <c r="M127" s="32"/>
      <c r="N127" s="32"/>
      <c r="O127" s="32"/>
      <c r="P127" s="32"/>
      <c r="Q127" s="47"/>
      <c r="R127" s="183">
        <f t="shared" si="6"/>
        <v>0.016168981481481482</v>
      </c>
      <c r="S127" s="25">
        <f t="shared" si="5"/>
        <v>0.016168981481481482</v>
      </c>
      <c r="U127" s="107"/>
      <c r="V127" s="112"/>
      <c r="W127" s="112"/>
    </row>
    <row r="128" spans="1:19" ht="10.5" customHeight="1">
      <c r="A128" s="41">
        <v>123</v>
      </c>
      <c r="B128" s="31">
        <v>36</v>
      </c>
      <c r="C128" s="172">
        <v>1</v>
      </c>
      <c r="D128" s="191" t="s">
        <v>166</v>
      </c>
      <c r="E128" s="52">
        <v>1978</v>
      </c>
      <c r="F128" s="117" t="s">
        <v>232</v>
      </c>
      <c r="G128" s="127" t="s">
        <v>11</v>
      </c>
      <c r="H128" s="287"/>
      <c r="I128" s="17"/>
      <c r="J128" s="17"/>
      <c r="K128" s="51">
        <v>0.01619212962962963</v>
      </c>
      <c r="L128" s="51"/>
      <c r="M128" s="80"/>
      <c r="N128" s="80"/>
      <c r="O128" s="80"/>
      <c r="P128" s="80"/>
      <c r="Q128" s="72"/>
      <c r="R128" s="183">
        <f t="shared" si="6"/>
        <v>0.01619212962962963</v>
      </c>
      <c r="S128" s="25">
        <f t="shared" si="5"/>
        <v>0.01619212962962963</v>
      </c>
    </row>
    <row r="129" spans="1:23" s="18" customFormat="1" ht="10.5" customHeight="1">
      <c r="A129" s="41">
        <v>124</v>
      </c>
      <c r="B129" s="31">
        <v>37</v>
      </c>
      <c r="C129" s="172">
        <v>1</v>
      </c>
      <c r="D129" s="191" t="s">
        <v>165</v>
      </c>
      <c r="E129" s="52">
        <v>1976</v>
      </c>
      <c r="F129" s="117" t="s">
        <v>232</v>
      </c>
      <c r="G129" s="127" t="s">
        <v>164</v>
      </c>
      <c r="H129" s="287"/>
      <c r="I129" s="17"/>
      <c r="J129" s="17"/>
      <c r="K129" s="51">
        <v>0.016238425925925924</v>
      </c>
      <c r="L129" s="51"/>
      <c r="M129" s="80"/>
      <c r="N129" s="80"/>
      <c r="O129" s="80"/>
      <c r="P129" s="80"/>
      <c r="Q129" s="72"/>
      <c r="R129" s="183">
        <f t="shared" si="6"/>
        <v>0.016238425925925924</v>
      </c>
      <c r="S129" s="25">
        <f t="shared" si="5"/>
        <v>0.016238425925925924</v>
      </c>
      <c r="U129" s="107"/>
      <c r="V129" s="112"/>
      <c r="W129" s="112"/>
    </row>
    <row r="130" spans="1:23" s="18" customFormat="1" ht="10.5" customHeight="1">
      <c r="A130" s="41">
        <v>125</v>
      </c>
      <c r="B130" s="31">
        <v>9</v>
      </c>
      <c r="C130" s="172">
        <v>1</v>
      </c>
      <c r="D130" s="191" t="s">
        <v>288</v>
      </c>
      <c r="E130" s="52">
        <v>1948</v>
      </c>
      <c r="F130" s="117" t="s">
        <v>230</v>
      </c>
      <c r="G130" s="127" t="s">
        <v>289</v>
      </c>
      <c r="H130" s="287"/>
      <c r="I130" s="17"/>
      <c r="J130" s="17"/>
      <c r="K130" s="51"/>
      <c r="L130" s="51"/>
      <c r="M130" s="80"/>
      <c r="N130" s="80"/>
      <c r="O130" s="80"/>
      <c r="P130" s="80"/>
      <c r="Q130" s="72">
        <v>0.016481481481481482</v>
      </c>
      <c r="R130" s="183">
        <f t="shared" si="6"/>
        <v>0.016481481481481482</v>
      </c>
      <c r="S130" s="25">
        <f t="shared" si="5"/>
        <v>0.016481481481481482</v>
      </c>
      <c r="U130" s="107"/>
      <c r="V130" s="112"/>
      <c r="W130" s="112"/>
    </row>
    <row r="131" spans="1:23" s="18" customFormat="1" ht="10.5" customHeight="1">
      <c r="A131" s="41">
        <v>126</v>
      </c>
      <c r="B131" s="31">
        <v>38</v>
      </c>
      <c r="C131" s="172">
        <v>1</v>
      </c>
      <c r="D131" s="194" t="s">
        <v>123</v>
      </c>
      <c r="E131" s="15">
        <v>1974</v>
      </c>
      <c r="F131" s="117" t="s">
        <v>232</v>
      </c>
      <c r="G131" s="195" t="s">
        <v>121</v>
      </c>
      <c r="H131" s="46">
        <v>0.016516203703703703</v>
      </c>
      <c r="I131" s="16"/>
      <c r="J131" s="16"/>
      <c r="K131" s="16"/>
      <c r="L131" s="16"/>
      <c r="M131" s="16"/>
      <c r="N131" s="16"/>
      <c r="O131" s="16"/>
      <c r="P131" s="16"/>
      <c r="Q131" s="49"/>
      <c r="R131" s="183">
        <f t="shared" si="6"/>
        <v>0.016516203703703703</v>
      </c>
      <c r="S131" s="25">
        <f t="shared" si="5"/>
        <v>0.016516203703703703</v>
      </c>
      <c r="U131" s="107"/>
      <c r="V131" s="112"/>
      <c r="W131" s="112"/>
    </row>
    <row r="132" spans="1:23" s="18" customFormat="1" ht="10.5" customHeight="1">
      <c r="A132" s="41">
        <v>127</v>
      </c>
      <c r="B132" s="31">
        <v>32</v>
      </c>
      <c r="C132" s="172">
        <v>1</v>
      </c>
      <c r="D132" s="191" t="s">
        <v>162</v>
      </c>
      <c r="E132" s="52">
        <v>1986</v>
      </c>
      <c r="F132" s="117" t="s">
        <v>231</v>
      </c>
      <c r="G132" s="128" t="s">
        <v>161</v>
      </c>
      <c r="H132" s="287"/>
      <c r="I132" s="17"/>
      <c r="J132" s="17"/>
      <c r="K132" s="51">
        <v>0.016550925925925924</v>
      </c>
      <c r="L132" s="51"/>
      <c r="M132" s="51"/>
      <c r="N132" s="51"/>
      <c r="O132" s="51"/>
      <c r="P132" s="51"/>
      <c r="Q132" s="56"/>
      <c r="R132" s="183">
        <f t="shared" si="6"/>
        <v>0.016550925925925924</v>
      </c>
      <c r="S132" s="25">
        <f t="shared" si="5"/>
        <v>0.016550925925925924</v>
      </c>
      <c r="U132" s="107"/>
      <c r="V132" s="112"/>
      <c r="W132" s="112"/>
    </row>
    <row r="133" spans="1:23" s="18" customFormat="1" ht="10.5" customHeight="1">
      <c r="A133" s="41">
        <v>128</v>
      </c>
      <c r="B133" s="31">
        <v>39</v>
      </c>
      <c r="C133" s="172">
        <v>1</v>
      </c>
      <c r="D133" s="191" t="s">
        <v>255</v>
      </c>
      <c r="E133" s="52">
        <v>1975</v>
      </c>
      <c r="F133" s="117" t="s">
        <v>232</v>
      </c>
      <c r="G133" s="128" t="s">
        <v>11</v>
      </c>
      <c r="H133" s="287"/>
      <c r="I133" s="17"/>
      <c r="J133" s="17"/>
      <c r="K133" s="51"/>
      <c r="L133" s="51"/>
      <c r="M133" s="51"/>
      <c r="N133" s="51"/>
      <c r="O133" s="51"/>
      <c r="P133" s="59">
        <v>0.016585648148148148</v>
      </c>
      <c r="Q133" s="74"/>
      <c r="R133" s="183">
        <f t="shared" si="6"/>
        <v>0.016585648148148148</v>
      </c>
      <c r="S133" s="25">
        <f t="shared" si="5"/>
        <v>0.016585648148148148</v>
      </c>
      <c r="U133" s="107"/>
      <c r="V133" s="112"/>
      <c r="W133" s="112"/>
    </row>
    <row r="134" spans="1:23" s="18" customFormat="1" ht="10.5" customHeight="1">
      <c r="A134" s="41">
        <v>129</v>
      </c>
      <c r="B134" s="31">
        <v>26</v>
      </c>
      <c r="C134" s="172">
        <v>1</v>
      </c>
      <c r="D134" s="194" t="s">
        <v>146</v>
      </c>
      <c r="E134" s="15">
        <v>1961</v>
      </c>
      <c r="F134" s="117" t="s">
        <v>233</v>
      </c>
      <c r="G134" s="195" t="s">
        <v>11</v>
      </c>
      <c r="H134" s="46"/>
      <c r="I134" s="16">
        <v>0.0166087962962963</v>
      </c>
      <c r="J134" s="16"/>
      <c r="K134" s="16"/>
      <c r="L134" s="16"/>
      <c r="M134" s="16"/>
      <c r="N134" s="16"/>
      <c r="O134" s="16"/>
      <c r="P134" s="16"/>
      <c r="Q134" s="49"/>
      <c r="R134" s="183">
        <f t="shared" si="6"/>
        <v>0.0166087962962963</v>
      </c>
      <c r="S134" s="25">
        <f t="shared" si="5"/>
        <v>0.0166087962962963</v>
      </c>
      <c r="U134" s="107"/>
      <c r="V134" s="112"/>
      <c r="W134" s="112"/>
    </row>
    <row r="135" spans="1:19" ht="10.5" customHeight="1">
      <c r="A135" s="41">
        <v>130</v>
      </c>
      <c r="B135" s="31">
        <v>40</v>
      </c>
      <c r="C135" s="172">
        <v>1</v>
      </c>
      <c r="D135" s="194" t="s">
        <v>80</v>
      </c>
      <c r="E135" s="15">
        <v>1971</v>
      </c>
      <c r="F135" s="117" t="s">
        <v>232</v>
      </c>
      <c r="G135" s="195" t="s">
        <v>11</v>
      </c>
      <c r="H135" s="46"/>
      <c r="I135" s="16">
        <v>0.01664351851851852</v>
      </c>
      <c r="J135" s="16"/>
      <c r="K135" s="16"/>
      <c r="L135" s="16"/>
      <c r="M135" s="16"/>
      <c r="N135" s="16"/>
      <c r="O135" s="16"/>
      <c r="P135" s="16"/>
      <c r="Q135" s="49"/>
      <c r="R135" s="183">
        <f t="shared" si="6"/>
        <v>0.01664351851851852</v>
      </c>
      <c r="S135" s="25">
        <f t="shared" si="5"/>
        <v>0.01664351851851852</v>
      </c>
    </row>
    <row r="136" spans="1:23" s="4" customFormat="1" ht="10.5" customHeight="1">
      <c r="A136" s="41">
        <v>131</v>
      </c>
      <c r="B136" s="31">
        <v>41</v>
      </c>
      <c r="C136" s="172">
        <v>1</v>
      </c>
      <c r="D136" s="197" t="s">
        <v>257</v>
      </c>
      <c r="E136" s="15">
        <v>1977</v>
      </c>
      <c r="F136" s="117" t="s">
        <v>232</v>
      </c>
      <c r="G136" s="129" t="s">
        <v>11</v>
      </c>
      <c r="H136" s="46"/>
      <c r="I136" s="21"/>
      <c r="J136" s="21"/>
      <c r="K136" s="21"/>
      <c r="L136" s="21"/>
      <c r="M136" s="21"/>
      <c r="N136" s="21"/>
      <c r="O136" s="21"/>
      <c r="P136" s="21">
        <v>0.01681712962962963</v>
      </c>
      <c r="Q136" s="58"/>
      <c r="R136" s="183">
        <f t="shared" si="6"/>
        <v>0.01681712962962963</v>
      </c>
      <c r="S136" s="25">
        <f t="shared" si="5"/>
        <v>0.01681712962962963</v>
      </c>
      <c r="U136" s="108"/>
      <c r="V136" s="113"/>
      <c r="W136" s="113"/>
    </row>
    <row r="137" spans="1:23" s="4" customFormat="1" ht="10.5" customHeight="1">
      <c r="A137" s="41">
        <v>132</v>
      </c>
      <c r="B137" s="31">
        <v>42</v>
      </c>
      <c r="C137" s="172">
        <v>1</v>
      </c>
      <c r="D137" s="197" t="s">
        <v>290</v>
      </c>
      <c r="E137" s="15">
        <v>1979</v>
      </c>
      <c r="F137" s="117" t="s">
        <v>232</v>
      </c>
      <c r="G137" s="129" t="s">
        <v>11</v>
      </c>
      <c r="H137" s="46"/>
      <c r="I137" s="21"/>
      <c r="J137" s="21"/>
      <c r="K137" s="21"/>
      <c r="L137" s="21"/>
      <c r="M137" s="21"/>
      <c r="N137" s="21"/>
      <c r="O137" s="21"/>
      <c r="P137" s="21"/>
      <c r="Q137" s="58">
        <v>0.016863425925925928</v>
      </c>
      <c r="R137" s="183">
        <f t="shared" si="6"/>
        <v>0.016863425925925928</v>
      </c>
      <c r="S137" s="25">
        <f t="shared" si="5"/>
        <v>0.016863425925925928</v>
      </c>
      <c r="U137" s="108"/>
      <c r="V137" s="113"/>
      <c r="W137" s="113"/>
    </row>
    <row r="138" spans="1:23" s="18" customFormat="1" ht="10.5" customHeight="1">
      <c r="A138" s="41">
        <v>133</v>
      </c>
      <c r="B138" s="31">
        <v>24</v>
      </c>
      <c r="C138" s="172">
        <v>1</v>
      </c>
      <c r="D138" s="194" t="s">
        <v>124</v>
      </c>
      <c r="E138" s="15">
        <v>1959</v>
      </c>
      <c r="F138" s="117" t="s">
        <v>234</v>
      </c>
      <c r="G138" s="195" t="s">
        <v>125</v>
      </c>
      <c r="H138" s="46">
        <v>0.016979166666666667</v>
      </c>
      <c r="I138" s="17"/>
      <c r="J138" s="17"/>
      <c r="K138" s="17"/>
      <c r="L138" s="17"/>
      <c r="M138" s="17"/>
      <c r="N138" s="17"/>
      <c r="O138" s="17"/>
      <c r="P138" s="17"/>
      <c r="Q138" s="48"/>
      <c r="R138" s="183">
        <f t="shared" si="6"/>
        <v>0.016979166666666667</v>
      </c>
      <c r="S138" s="25">
        <f t="shared" si="5"/>
        <v>0.016979166666666667</v>
      </c>
      <c r="U138" s="107"/>
      <c r="V138" s="112"/>
      <c r="W138" s="112"/>
    </row>
    <row r="139" spans="1:23" s="18" customFormat="1" ht="10.5" customHeight="1">
      <c r="A139" s="41">
        <v>134</v>
      </c>
      <c r="B139" s="31">
        <v>33</v>
      </c>
      <c r="C139" s="172">
        <v>1</v>
      </c>
      <c r="D139" s="194" t="s">
        <v>258</v>
      </c>
      <c r="E139" s="15">
        <v>1987</v>
      </c>
      <c r="F139" s="117" t="s">
        <v>231</v>
      </c>
      <c r="G139" s="195" t="s">
        <v>11</v>
      </c>
      <c r="H139" s="46"/>
      <c r="I139" s="17"/>
      <c r="J139" s="17"/>
      <c r="K139" s="17"/>
      <c r="L139" s="17"/>
      <c r="M139" s="17"/>
      <c r="N139" s="17"/>
      <c r="O139" s="17"/>
      <c r="P139" s="17">
        <v>0.016979166666666667</v>
      </c>
      <c r="Q139" s="48"/>
      <c r="R139" s="183">
        <f t="shared" si="6"/>
        <v>0.016979166666666667</v>
      </c>
      <c r="S139" s="25">
        <f t="shared" si="5"/>
        <v>0.016979166666666667</v>
      </c>
      <c r="U139" s="107"/>
      <c r="V139" s="112"/>
      <c r="W139" s="112"/>
    </row>
    <row r="140" spans="1:23" s="18" customFormat="1" ht="10.5" customHeight="1">
      <c r="A140" s="41">
        <v>135</v>
      </c>
      <c r="B140" s="31">
        <v>27</v>
      </c>
      <c r="C140" s="172">
        <v>1</v>
      </c>
      <c r="D140" s="194" t="s">
        <v>259</v>
      </c>
      <c r="E140" s="15">
        <v>1961</v>
      </c>
      <c r="F140" s="117" t="s">
        <v>233</v>
      </c>
      <c r="G140" s="195" t="s">
        <v>9</v>
      </c>
      <c r="H140" s="46"/>
      <c r="I140" s="17"/>
      <c r="J140" s="17"/>
      <c r="K140" s="17"/>
      <c r="L140" s="17"/>
      <c r="M140" s="17"/>
      <c r="N140" s="17"/>
      <c r="O140" s="17"/>
      <c r="P140" s="17">
        <v>0.017002314814814814</v>
      </c>
      <c r="Q140" s="48"/>
      <c r="R140" s="183">
        <f t="shared" si="6"/>
        <v>0.017002314814814814</v>
      </c>
      <c r="S140" s="25">
        <f t="shared" si="5"/>
        <v>0.017002314814814814</v>
      </c>
      <c r="U140" s="107"/>
      <c r="V140" s="112"/>
      <c r="W140" s="112"/>
    </row>
    <row r="141" spans="1:23" s="18" customFormat="1" ht="10.5" customHeight="1">
      <c r="A141" s="41">
        <v>136</v>
      </c>
      <c r="B141" s="31">
        <v>25</v>
      </c>
      <c r="C141" s="172">
        <v>1</v>
      </c>
      <c r="D141" s="188" t="s">
        <v>84</v>
      </c>
      <c r="E141" s="19">
        <v>1956</v>
      </c>
      <c r="F141" s="117" t="s">
        <v>234</v>
      </c>
      <c r="G141" s="122" t="s">
        <v>85</v>
      </c>
      <c r="H141" s="46">
        <v>0.017118055555555556</v>
      </c>
      <c r="I141" s="17"/>
      <c r="J141" s="17"/>
      <c r="K141" s="17"/>
      <c r="L141" s="17"/>
      <c r="M141" s="17"/>
      <c r="N141" s="17"/>
      <c r="O141" s="17"/>
      <c r="P141" s="17"/>
      <c r="Q141" s="48"/>
      <c r="R141" s="183">
        <f t="shared" si="6"/>
        <v>0.017118055555555556</v>
      </c>
      <c r="S141" s="25">
        <f t="shared" si="5"/>
        <v>0.017118055555555556</v>
      </c>
      <c r="U141" s="107"/>
      <c r="V141" s="112"/>
      <c r="W141" s="112"/>
    </row>
    <row r="142" spans="1:23" s="18" customFormat="1" ht="10.5" customHeight="1">
      <c r="A142" s="41">
        <v>137</v>
      </c>
      <c r="B142" s="31">
        <v>43</v>
      </c>
      <c r="C142" s="172">
        <v>1</v>
      </c>
      <c r="D142" s="188" t="s">
        <v>291</v>
      </c>
      <c r="E142" s="19">
        <v>1973</v>
      </c>
      <c r="F142" s="117" t="s">
        <v>232</v>
      </c>
      <c r="G142" s="122" t="s">
        <v>11</v>
      </c>
      <c r="H142" s="46"/>
      <c r="I142" s="17"/>
      <c r="J142" s="17"/>
      <c r="K142" s="17"/>
      <c r="L142" s="17"/>
      <c r="M142" s="17"/>
      <c r="N142" s="17"/>
      <c r="O142" s="17"/>
      <c r="P142" s="17"/>
      <c r="Q142" s="48">
        <v>0.01730324074074074</v>
      </c>
      <c r="R142" s="183">
        <f t="shared" si="6"/>
        <v>0.01730324074074074</v>
      </c>
      <c r="S142" s="25">
        <f t="shared" si="5"/>
        <v>0.01730324074074074</v>
      </c>
      <c r="U142" s="107"/>
      <c r="V142" s="112"/>
      <c r="W142" s="112"/>
    </row>
    <row r="143" spans="1:19" ht="10.5" customHeight="1">
      <c r="A143" s="41">
        <v>138</v>
      </c>
      <c r="B143" s="31">
        <v>34</v>
      </c>
      <c r="C143" s="172">
        <v>1</v>
      </c>
      <c r="D143" s="194" t="s">
        <v>221</v>
      </c>
      <c r="E143" s="15">
        <v>1993</v>
      </c>
      <c r="F143" s="117" t="s">
        <v>231</v>
      </c>
      <c r="G143" s="195" t="s">
        <v>11</v>
      </c>
      <c r="H143" s="46"/>
      <c r="I143" s="16"/>
      <c r="J143" s="16"/>
      <c r="K143" s="16"/>
      <c r="L143" s="16"/>
      <c r="M143" s="16"/>
      <c r="N143" s="16"/>
      <c r="O143" s="16">
        <v>0.01747685185185185</v>
      </c>
      <c r="P143" s="16"/>
      <c r="Q143" s="49"/>
      <c r="R143" s="183">
        <f t="shared" si="6"/>
        <v>0.01747685185185185</v>
      </c>
      <c r="S143" s="25">
        <f t="shared" si="5"/>
        <v>0.01747685185185185</v>
      </c>
    </row>
    <row r="144" spans="1:19" ht="10.5" customHeight="1">
      <c r="A144" s="41">
        <v>139</v>
      </c>
      <c r="B144" s="31">
        <v>44</v>
      </c>
      <c r="C144" s="172">
        <v>1</v>
      </c>
      <c r="D144" s="194" t="s">
        <v>260</v>
      </c>
      <c r="E144" s="15">
        <v>1977</v>
      </c>
      <c r="F144" s="117" t="s">
        <v>232</v>
      </c>
      <c r="G144" s="195" t="s">
        <v>11</v>
      </c>
      <c r="H144" s="46"/>
      <c r="I144" s="16"/>
      <c r="J144" s="16"/>
      <c r="K144" s="16"/>
      <c r="L144" s="16"/>
      <c r="M144" s="16"/>
      <c r="N144" s="16"/>
      <c r="O144" s="16"/>
      <c r="P144" s="16">
        <v>0.017511574074074072</v>
      </c>
      <c r="Q144" s="49"/>
      <c r="R144" s="183">
        <f t="shared" si="6"/>
        <v>0.017511574074074072</v>
      </c>
      <c r="S144" s="25">
        <f t="shared" si="5"/>
        <v>0.017511574074074072</v>
      </c>
    </row>
    <row r="145" spans="1:19" ht="10.5" customHeight="1">
      <c r="A145" s="41">
        <v>140</v>
      </c>
      <c r="B145" s="31">
        <v>28</v>
      </c>
      <c r="C145" s="172">
        <v>1</v>
      </c>
      <c r="D145" s="203" t="s">
        <v>261</v>
      </c>
      <c r="E145" s="15">
        <v>1964</v>
      </c>
      <c r="F145" s="117" t="s">
        <v>233</v>
      </c>
      <c r="G145" s="133" t="s">
        <v>11</v>
      </c>
      <c r="H145" s="46"/>
      <c r="I145" s="16"/>
      <c r="J145" s="16"/>
      <c r="K145" s="16"/>
      <c r="L145" s="16"/>
      <c r="M145" s="16"/>
      <c r="N145" s="16"/>
      <c r="O145" s="16"/>
      <c r="P145" s="16">
        <v>0.01767361111111111</v>
      </c>
      <c r="Q145" s="49"/>
      <c r="R145" s="183">
        <f t="shared" si="6"/>
        <v>0.01767361111111111</v>
      </c>
      <c r="S145" s="25">
        <f t="shared" si="5"/>
        <v>0.01767361111111111</v>
      </c>
    </row>
    <row r="146" spans="1:23" s="18" customFormat="1" ht="10.5" customHeight="1">
      <c r="A146" s="41">
        <v>141</v>
      </c>
      <c r="B146" s="31">
        <v>10</v>
      </c>
      <c r="C146" s="171">
        <v>1</v>
      </c>
      <c r="D146" s="189" t="s">
        <v>104</v>
      </c>
      <c r="E146" s="31">
        <v>1948</v>
      </c>
      <c r="F146" s="117" t="s">
        <v>230</v>
      </c>
      <c r="G146" s="121" t="s">
        <v>11</v>
      </c>
      <c r="H146" s="46"/>
      <c r="I146" s="16"/>
      <c r="J146" s="32">
        <v>0.01783564814814815</v>
      </c>
      <c r="K146" s="32"/>
      <c r="L146" s="32"/>
      <c r="M146" s="32"/>
      <c r="N146" s="32"/>
      <c r="O146" s="32"/>
      <c r="P146" s="32"/>
      <c r="Q146" s="47"/>
      <c r="R146" s="183">
        <f t="shared" si="6"/>
        <v>0.01783564814814815</v>
      </c>
      <c r="S146" s="25">
        <f t="shared" si="5"/>
        <v>0.01783564814814815</v>
      </c>
      <c r="U146" s="107"/>
      <c r="V146" s="112"/>
      <c r="W146" s="112"/>
    </row>
    <row r="147" spans="1:23" s="18" customFormat="1" ht="10.5" customHeight="1">
      <c r="A147" s="41">
        <v>142</v>
      </c>
      <c r="B147" s="31">
        <v>26</v>
      </c>
      <c r="C147" s="171">
        <v>1</v>
      </c>
      <c r="D147" s="189" t="s">
        <v>292</v>
      </c>
      <c r="E147" s="31">
        <v>1960</v>
      </c>
      <c r="F147" s="117" t="s">
        <v>234</v>
      </c>
      <c r="G147" s="121" t="s">
        <v>11</v>
      </c>
      <c r="H147" s="46"/>
      <c r="I147" s="16"/>
      <c r="J147" s="32"/>
      <c r="K147" s="32"/>
      <c r="L147" s="32"/>
      <c r="M147" s="32"/>
      <c r="N147" s="32"/>
      <c r="O147" s="32"/>
      <c r="P147" s="32"/>
      <c r="Q147" s="47">
        <v>0.017881944444444443</v>
      </c>
      <c r="R147" s="183">
        <f t="shared" si="6"/>
        <v>0.017881944444444443</v>
      </c>
      <c r="S147" s="25">
        <f t="shared" si="5"/>
        <v>0.017881944444444443</v>
      </c>
      <c r="U147" s="107"/>
      <c r="V147" s="112"/>
      <c r="W147" s="112"/>
    </row>
    <row r="148" spans="1:23" s="18" customFormat="1" ht="10.5" customHeight="1">
      <c r="A148" s="41">
        <v>143</v>
      </c>
      <c r="B148" s="31">
        <v>27</v>
      </c>
      <c r="C148" s="171">
        <v>1</v>
      </c>
      <c r="D148" s="189" t="s">
        <v>293</v>
      </c>
      <c r="E148" s="31">
        <v>1957</v>
      </c>
      <c r="F148" s="117" t="s">
        <v>234</v>
      </c>
      <c r="G148" s="121" t="s">
        <v>9</v>
      </c>
      <c r="H148" s="46"/>
      <c r="I148" s="16"/>
      <c r="J148" s="32"/>
      <c r="K148" s="32"/>
      <c r="L148" s="32"/>
      <c r="M148" s="32"/>
      <c r="N148" s="32"/>
      <c r="O148" s="32"/>
      <c r="P148" s="32"/>
      <c r="Q148" s="47">
        <v>0.018032407407407407</v>
      </c>
      <c r="R148" s="183">
        <f t="shared" si="6"/>
        <v>0.018032407407407407</v>
      </c>
      <c r="S148" s="25">
        <f t="shared" si="5"/>
        <v>0.018032407407407407</v>
      </c>
      <c r="U148" s="107"/>
      <c r="V148" s="112"/>
      <c r="W148" s="112"/>
    </row>
    <row r="149" spans="1:23" s="18" customFormat="1" ht="10.5" customHeight="1">
      <c r="A149" s="41">
        <v>144</v>
      </c>
      <c r="B149" s="31">
        <v>28</v>
      </c>
      <c r="C149" s="171">
        <v>1</v>
      </c>
      <c r="D149" s="189" t="s">
        <v>262</v>
      </c>
      <c r="E149" s="31">
        <v>1957</v>
      </c>
      <c r="F149" s="117" t="s">
        <v>234</v>
      </c>
      <c r="G149" s="121" t="s">
        <v>11</v>
      </c>
      <c r="H149" s="46"/>
      <c r="I149" s="16"/>
      <c r="J149" s="32"/>
      <c r="K149" s="32"/>
      <c r="L149" s="32"/>
      <c r="M149" s="32"/>
      <c r="N149" s="32"/>
      <c r="O149" s="32"/>
      <c r="P149" s="32">
        <v>0.018113425925925925</v>
      </c>
      <c r="Q149" s="47"/>
      <c r="R149" s="183">
        <f t="shared" si="6"/>
        <v>0.018113425925925925</v>
      </c>
      <c r="S149" s="25">
        <f t="shared" si="5"/>
        <v>0.018113425925925925</v>
      </c>
      <c r="U149" s="107"/>
      <c r="V149" s="112"/>
      <c r="W149" s="112"/>
    </row>
    <row r="150" spans="1:23" s="18" customFormat="1" ht="10.5" customHeight="1">
      <c r="A150" s="41">
        <v>145</v>
      </c>
      <c r="B150" s="31">
        <v>35</v>
      </c>
      <c r="C150" s="172">
        <v>1</v>
      </c>
      <c r="D150" s="194" t="s">
        <v>86</v>
      </c>
      <c r="E150" s="15">
        <v>1992</v>
      </c>
      <c r="F150" s="117" t="s">
        <v>231</v>
      </c>
      <c r="G150" s="195" t="s">
        <v>11</v>
      </c>
      <c r="H150" s="46"/>
      <c r="I150" s="16">
        <v>0.018171296296296297</v>
      </c>
      <c r="J150" s="16"/>
      <c r="K150" s="16"/>
      <c r="L150" s="16"/>
      <c r="M150" s="16"/>
      <c r="N150" s="16"/>
      <c r="O150" s="16"/>
      <c r="P150" s="16"/>
      <c r="Q150" s="49"/>
      <c r="R150" s="183">
        <f t="shared" si="6"/>
        <v>0.018171296296296297</v>
      </c>
      <c r="S150" s="25">
        <f t="shared" si="5"/>
        <v>0.018171296296296297</v>
      </c>
      <c r="U150" s="107"/>
      <c r="V150" s="112"/>
      <c r="W150" s="112"/>
    </row>
    <row r="151" spans="1:23" s="18" customFormat="1" ht="10.5" customHeight="1">
      <c r="A151" s="41">
        <v>146</v>
      </c>
      <c r="B151" s="31">
        <v>29</v>
      </c>
      <c r="C151" s="172">
        <v>1</v>
      </c>
      <c r="D151" s="194" t="s">
        <v>149</v>
      </c>
      <c r="E151" s="15">
        <v>1968</v>
      </c>
      <c r="F151" s="117" t="s">
        <v>233</v>
      </c>
      <c r="G151" s="195" t="s">
        <v>11</v>
      </c>
      <c r="H151" s="46"/>
      <c r="I151" s="16">
        <v>0.018206018518518517</v>
      </c>
      <c r="J151" s="16"/>
      <c r="K151" s="16"/>
      <c r="L151" s="16"/>
      <c r="M151" s="16"/>
      <c r="N151" s="16"/>
      <c r="O151" s="16"/>
      <c r="P151" s="16"/>
      <c r="Q151" s="49"/>
      <c r="R151" s="183">
        <f t="shared" si="6"/>
        <v>0.018206018518518517</v>
      </c>
      <c r="S151" s="25">
        <f t="shared" si="5"/>
        <v>0.018206018518518517</v>
      </c>
      <c r="U151" s="107"/>
      <c r="V151" s="112"/>
      <c r="W151" s="112"/>
    </row>
    <row r="152" spans="1:23" s="18" customFormat="1" ht="10.5" customHeight="1">
      <c r="A152" s="41">
        <v>147</v>
      </c>
      <c r="B152" s="31">
        <v>45</v>
      </c>
      <c r="C152" s="172">
        <v>1</v>
      </c>
      <c r="D152" s="194" t="s">
        <v>222</v>
      </c>
      <c r="E152" s="15">
        <v>1974</v>
      </c>
      <c r="F152" s="117" t="s">
        <v>232</v>
      </c>
      <c r="G152" s="195" t="s">
        <v>223</v>
      </c>
      <c r="H152" s="46"/>
      <c r="I152" s="16"/>
      <c r="J152" s="16"/>
      <c r="K152" s="16"/>
      <c r="L152" s="16"/>
      <c r="M152" s="16"/>
      <c r="N152" s="16"/>
      <c r="O152" s="16">
        <v>0.018217592592592594</v>
      </c>
      <c r="P152" s="16"/>
      <c r="Q152" s="49"/>
      <c r="R152" s="183">
        <f t="shared" si="6"/>
        <v>0.018217592592592594</v>
      </c>
      <c r="S152" s="25">
        <f t="shared" si="5"/>
        <v>0.018217592592592594</v>
      </c>
      <c r="U152" s="107"/>
      <c r="V152" s="112"/>
      <c r="W152" s="112"/>
    </row>
    <row r="153" spans="1:23" s="18" customFormat="1" ht="10.5" customHeight="1">
      <c r="A153" s="41">
        <v>148</v>
      </c>
      <c r="B153" s="31">
        <v>36</v>
      </c>
      <c r="C153" s="172">
        <v>1</v>
      </c>
      <c r="D153" s="197" t="s">
        <v>83</v>
      </c>
      <c r="E153" s="15">
        <v>1998</v>
      </c>
      <c r="F153" s="117" t="s">
        <v>231</v>
      </c>
      <c r="G153" s="129" t="s">
        <v>11</v>
      </c>
      <c r="H153" s="46"/>
      <c r="I153" s="17">
        <v>0.018310185185185186</v>
      </c>
      <c r="J153" s="17"/>
      <c r="K153" s="17"/>
      <c r="L153" s="17"/>
      <c r="M153" s="17"/>
      <c r="N153" s="17"/>
      <c r="O153" s="17"/>
      <c r="P153" s="17"/>
      <c r="Q153" s="48"/>
      <c r="R153" s="183">
        <f t="shared" si="6"/>
        <v>0.018310185185185186</v>
      </c>
      <c r="S153" s="25">
        <f t="shared" si="5"/>
        <v>0.018310185185185186</v>
      </c>
      <c r="U153" s="107"/>
      <c r="V153" s="112"/>
      <c r="W153" s="112"/>
    </row>
    <row r="154" spans="1:23" s="18" customFormat="1" ht="10.5" customHeight="1">
      <c r="A154" s="41">
        <v>149</v>
      </c>
      <c r="B154" s="31">
        <v>37</v>
      </c>
      <c r="C154" s="172">
        <v>1</v>
      </c>
      <c r="D154" s="194" t="s">
        <v>185</v>
      </c>
      <c r="E154" s="15">
        <v>1988</v>
      </c>
      <c r="F154" s="117" t="s">
        <v>231</v>
      </c>
      <c r="G154" s="195" t="s">
        <v>11</v>
      </c>
      <c r="H154" s="46"/>
      <c r="I154" s="17"/>
      <c r="J154" s="17"/>
      <c r="K154" s="17"/>
      <c r="L154" s="17">
        <v>0.018391203703703705</v>
      </c>
      <c r="M154" s="17"/>
      <c r="N154" s="17"/>
      <c r="O154" s="17"/>
      <c r="P154" s="17"/>
      <c r="Q154" s="48"/>
      <c r="R154" s="183">
        <f t="shared" si="6"/>
        <v>0.018391203703703705</v>
      </c>
      <c r="S154" s="25">
        <f t="shared" si="5"/>
        <v>0.018391203703703705</v>
      </c>
      <c r="U154" s="107"/>
      <c r="V154" s="112"/>
      <c r="W154" s="112"/>
    </row>
    <row r="155" spans="1:23" s="18" customFormat="1" ht="10.5" customHeight="1">
      <c r="A155" s="41">
        <v>150</v>
      </c>
      <c r="B155" s="31">
        <v>30</v>
      </c>
      <c r="C155" s="172">
        <v>1</v>
      </c>
      <c r="D155" s="194" t="s">
        <v>69</v>
      </c>
      <c r="E155" s="15">
        <v>1963</v>
      </c>
      <c r="F155" s="117" t="s">
        <v>233</v>
      </c>
      <c r="G155" s="195" t="s">
        <v>11</v>
      </c>
      <c r="H155" s="46">
        <v>0.018472222222222223</v>
      </c>
      <c r="I155" s="17"/>
      <c r="J155" s="17"/>
      <c r="K155" s="17"/>
      <c r="L155" s="17"/>
      <c r="M155" s="17"/>
      <c r="N155" s="17"/>
      <c r="O155" s="17"/>
      <c r="P155" s="17"/>
      <c r="Q155" s="48"/>
      <c r="R155" s="183">
        <f t="shared" si="6"/>
        <v>0.018472222222222223</v>
      </c>
      <c r="S155" s="25">
        <f t="shared" si="5"/>
        <v>0.018472222222222223</v>
      </c>
      <c r="U155" s="107"/>
      <c r="V155" s="112"/>
      <c r="W155" s="112"/>
    </row>
    <row r="156" spans="1:23" s="18" customFormat="1" ht="10.5" customHeight="1">
      <c r="A156" s="41">
        <v>151</v>
      </c>
      <c r="B156" s="31">
        <v>38</v>
      </c>
      <c r="C156" s="172">
        <v>1</v>
      </c>
      <c r="D156" s="194" t="s">
        <v>215</v>
      </c>
      <c r="E156" s="15">
        <v>1983</v>
      </c>
      <c r="F156" s="117" t="s">
        <v>231</v>
      </c>
      <c r="G156" s="195" t="s">
        <v>11</v>
      </c>
      <c r="H156" s="46"/>
      <c r="I156" s="17"/>
      <c r="J156" s="17"/>
      <c r="K156" s="17"/>
      <c r="L156" s="17"/>
      <c r="M156" s="17"/>
      <c r="N156" s="17">
        <v>0.018645833333333334</v>
      </c>
      <c r="O156" s="17"/>
      <c r="P156" s="17"/>
      <c r="Q156" s="48"/>
      <c r="R156" s="183">
        <f t="shared" si="6"/>
        <v>0.018645833333333334</v>
      </c>
      <c r="S156" s="25">
        <f t="shared" si="5"/>
        <v>0.018645833333333334</v>
      </c>
      <c r="U156" s="107"/>
      <c r="V156" s="112"/>
      <c r="W156" s="112"/>
    </row>
    <row r="157" spans="1:23" s="18" customFormat="1" ht="10.5" customHeight="1">
      <c r="A157" s="41">
        <v>152</v>
      </c>
      <c r="B157" s="31">
        <v>39</v>
      </c>
      <c r="C157" s="172">
        <v>1</v>
      </c>
      <c r="D157" s="194" t="s">
        <v>184</v>
      </c>
      <c r="E157" s="15">
        <v>1982</v>
      </c>
      <c r="F157" s="117" t="s">
        <v>231</v>
      </c>
      <c r="G157" s="195" t="s">
        <v>11</v>
      </c>
      <c r="H157" s="46"/>
      <c r="I157" s="17"/>
      <c r="J157" s="17"/>
      <c r="K157" s="17"/>
      <c r="L157" s="17">
        <v>0.01869212962962963</v>
      </c>
      <c r="M157" s="17"/>
      <c r="N157" s="17"/>
      <c r="O157" s="17"/>
      <c r="P157" s="17"/>
      <c r="Q157" s="48"/>
      <c r="R157" s="183">
        <f t="shared" si="6"/>
        <v>0.01869212962962963</v>
      </c>
      <c r="S157" s="25">
        <f t="shared" si="5"/>
        <v>0.01869212962962963</v>
      </c>
      <c r="U157" s="107"/>
      <c r="V157" s="112"/>
      <c r="W157" s="112"/>
    </row>
    <row r="158" spans="1:23" s="18" customFormat="1" ht="10.5" customHeight="1">
      <c r="A158" s="41">
        <v>153</v>
      </c>
      <c r="B158" s="31">
        <v>40</v>
      </c>
      <c r="C158" s="172">
        <v>1</v>
      </c>
      <c r="D158" s="194" t="s">
        <v>263</v>
      </c>
      <c r="E158" s="15">
        <v>1992</v>
      </c>
      <c r="F158" s="117" t="s">
        <v>231</v>
      </c>
      <c r="G158" s="195" t="s">
        <v>11</v>
      </c>
      <c r="H158" s="46"/>
      <c r="I158" s="17"/>
      <c r="J158" s="17"/>
      <c r="K158" s="17"/>
      <c r="L158" s="17"/>
      <c r="M158" s="17"/>
      <c r="N158" s="17"/>
      <c r="O158" s="17"/>
      <c r="P158" s="17">
        <v>0.018761574074074073</v>
      </c>
      <c r="Q158" s="48"/>
      <c r="R158" s="183">
        <f t="shared" si="6"/>
        <v>0.018761574074074073</v>
      </c>
      <c r="S158" s="25">
        <f t="shared" si="5"/>
        <v>0.018761574074074073</v>
      </c>
      <c r="U158" s="107"/>
      <c r="V158" s="112"/>
      <c r="W158" s="112"/>
    </row>
    <row r="159" spans="1:23" s="18" customFormat="1" ht="10.5" customHeight="1">
      <c r="A159" s="41">
        <v>154</v>
      </c>
      <c r="B159" s="31">
        <v>29</v>
      </c>
      <c r="C159" s="172">
        <v>1</v>
      </c>
      <c r="D159" s="194" t="s">
        <v>127</v>
      </c>
      <c r="E159" s="15">
        <v>1951</v>
      </c>
      <c r="F159" s="117" t="s">
        <v>234</v>
      </c>
      <c r="G159" s="195" t="s">
        <v>128</v>
      </c>
      <c r="H159" s="46">
        <v>0.01900462962962963</v>
      </c>
      <c r="I159" s="17"/>
      <c r="J159" s="17"/>
      <c r="K159" s="17"/>
      <c r="L159" s="17"/>
      <c r="M159" s="17"/>
      <c r="N159" s="17"/>
      <c r="O159" s="17"/>
      <c r="P159" s="17"/>
      <c r="Q159" s="48"/>
      <c r="R159" s="183">
        <f t="shared" si="6"/>
        <v>0.01900462962962963</v>
      </c>
      <c r="S159" s="25">
        <f t="shared" si="5"/>
        <v>0.01900462962962963</v>
      </c>
      <c r="U159" s="107"/>
      <c r="V159" s="112"/>
      <c r="W159" s="112"/>
    </row>
    <row r="160" spans="1:23" s="18" customFormat="1" ht="10.5" customHeight="1">
      <c r="A160" s="41">
        <v>155</v>
      </c>
      <c r="B160" s="31">
        <v>46</v>
      </c>
      <c r="C160" s="172">
        <v>1</v>
      </c>
      <c r="D160" s="194" t="s">
        <v>213</v>
      </c>
      <c r="E160" s="15">
        <v>1976</v>
      </c>
      <c r="F160" s="117" t="s">
        <v>232</v>
      </c>
      <c r="G160" s="195" t="s">
        <v>11</v>
      </c>
      <c r="H160" s="46"/>
      <c r="I160" s="17"/>
      <c r="J160" s="17"/>
      <c r="K160" s="17"/>
      <c r="L160" s="17"/>
      <c r="M160" s="17"/>
      <c r="N160" s="17">
        <v>0.019074074074074073</v>
      </c>
      <c r="O160" s="17"/>
      <c r="P160" s="17"/>
      <c r="Q160" s="48"/>
      <c r="R160" s="183">
        <f t="shared" si="6"/>
        <v>0.019074074074074073</v>
      </c>
      <c r="S160" s="25">
        <f t="shared" si="5"/>
        <v>0.019074074074074073</v>
      </c>
      <c r="U160" s="107"/>
      <c r="V160" s="112"/>
      <c r="W160" s="112"/>
    </row>
    <row r="161" spans="1:23" s="18" customFormat="1" ht="10.5" customHeight="1">
      <c r="A161" s="41">
        <v>156</v>
      </c>
      <c r="B161" s="31">
        <v>31</v>
      </c>
      <c r="C161" s="172">
        <v>1</v>
      </c>
      <c r="D161" s="188" t="s">
        <v>73</v>
      </c>
      <c r="E161" s="19">
        <v>1968</v>
      </c>
      <c r="F161" s="117" t="s">
        <v>233</v>
      </c>
      <c r="G161" s="122" t="s">
        <v>11</v>
      </c>
      <c r="H161" s="46">
        <v>0.019178240740740742</v>
      </c>
      <c r="I161" s="17"/>
      <c r="J161" s="17"/>
      <c r="K161" s="17"/>
      <c r="L161" s="17"/>
      <c r="M161" s="17"/>
      <c r="N161" s="17"/>
      <c r="O161" s="17"/>
      <c r="P161" s="17"/>
      <c r="Q161" s="48"/>
      <c r="R161" s="183">
        <f t="shared" si="6"/>
        <v>0.019178240740740742</v>
      </c>
      <c r="S161" s="25">
        <f t="shared" si="5"/>
        <v>0.019178240740740742</v>
      </c>
      <c r="U161" s="107"/>
      <c r="V161" s="112"/>
      <c r="W161" s="112"/>
    </row>
    <row r="162" spans="1:23" s="18" customFormat="1" ht="10.5" customHeight="1">
      <c r="A162" s="41">
        <v>157</v>
      </c>
      <c r="B162" s="31">
        <v>47</v>
      </c>
      <c r="C162" s="172">
        <v>1</v>
      </c>
      <c r="D162" s="191" t="s">
        <v>160</v>
      </c>
      <c r="E162" s="52">
        <v>1976</v>
      </c>
      <c r="F162" s="117" t="s">
        <v>232</v>
      </c>
      <c r="G162" s="127" t="s">
        <v>11</v>
      </c>
      <c r="H162" s="287"/>
      <c r="I162" s="17"/>
      <c r="J162" s="17"/>
      <c r="K162" s="51">
        <v>0.019212962962962963</v>
      </c>
      <c r="L162" s="51"/>
      <c r="M162" s="51"/>
      <c r="N162" s="51"/>
      <c r="O162" s="51"/>
      <c r="P162" s="51"/>
      <c r="Q162" s="56"/>
      <c r="R162" s="183">
        <f t="shared" si="6"/>
        <v>0.019212962962962963</v>
      </c>
      <c r="S162" s="25">
        <f t="shared" si="5"/>
        <v>0.019212962962962963</v>
      </c>
      <c r="U162" s="107"/>
      <c r="V162" s="112"/>
      <c r="W162" s="112"/>
    </row>
    <row r="163" spans="1:19" ht="12.75">
      <c r="A163" s="41">
        <v>158</v>
      </c>
      <c r="B163" s="31">
        <v>32</v>
      </c>
      <c r="C163" s="172">
        <v>1</v>
      </c>
      <c r="D163" s="194" t="s">
        <v>150</v>
      </c>
      <c r="E163" s="15">
        <v>1970</v>
      </c>
      <c r="F163" s="117" t="s">
        <v>233</v>
      </c>
      <c r="G163" s="195" t="s">
        <v>11</v>
      </c>
      <c r="H163" s="46"/>
      <c r="I163" s="16">
        <v>0.019386574074074073</v>
      </c>
      <c r="J163" s="16"/>
      <c r="K163" s="16"/>
      <c r="L163" s="16"/>
      <c r="M163" s="16"/>
      <c r="N163" s="16"/>
      <c r="O163" s="16"/>
      <c r="P163" s="16"/>
      <c r="Q163" s="49"/>
      <c r="R163" s="183">
        <f t="shared" si="6"/>
        <v>0.019386574074074073</v>
      </c>
      <c r="S163" s="25">
        <f t="shared" si="5"/>
        <v>0.019386574074074073</v>
      </c>
    </row>
    <row r="164" spans="1:19" ht="12.75">
      <c r="A164" s="41">
        <v>159</v>
      </c>
      <c r="B164" s="31">
        <v>33</v>
      </c>
      <c r="C164" s="172">
        <v>1</v>
      </c>
      <c r="D164" s="194" t="s">
        <v>265</v>
      </c>
      <c r="E164" s="15">
        <v>1968</v>
      </c>
      <c r="F164" s="117" t="s">
        <v>233</v>
      </c>
      <c r="G164" s="195" t="s">
        <v>11</v>
      </c>
      <c r="H164" s="46"/>
      <c r="I164" s="16"/>
      <c r="J164" s="16"/>
      <c r="K164" s="16"/>
      <c r="L164" s="16"/>
      <c r="M164" s="16"/>
      <c r="N164" s="16"/>
      <c r="O164" s="16"/>
      <c r="P164" s="16">
        <v>0.019421296296296294</v>
      </c>
      <c r="Q164" s="49"/>
      <c r="R164" s="183">
        <f t="shared" si="6"/>
        <v>0.019421296296296294</v>
      </c>
      <c r="S164" s="25">
        <f t="shared" si="5"/>
        <v>0.019421296296296294</v>
      </c>
    </row>
    <row r="165" spans="1:19" ht="12.75">
      <c r="A165" s="41">
        <v>160</v>
      </c>
      <c r="B165" s="31">
        <v>30</v>
      </c>
      <c r="C165" s="172">
        <v>1</v>
      </c>
      <c r="D165" s="194" t="s">
        <v>266</v>
      </c>
      <c r="E165" s="15">
        <v>1959</v>
      </c>
      <c r="F165" s="117" t="s">
        <v>234</v>
      </c>
      <c r="G165" s="195" t="s">
        <v>11</v>
      </c>
      <c r="H165" s="46"/>
      <c r="I165" s="16"/>
      <c r="J165" s="16"/>
      <c r="K165" s="16"/>
      <c r="L165" s="16"/>
      <c r="M165" s="16"/>
      <c r="N165" s="16"/>
      <c r="O165" s="16"/>
      <c r="P165" s="16">
        <v>0.01951388888888889</v>
      </c>
      <c r="Q165" s="49"/>
      <c r="R165" s="183">
        <f t="shared" si="6"/>
        <v>0.01951388888888889</v>
      </c>
      <c r="S165" s="25">
        <f t="shared" si="5"/>
        <v>0.01951388888888889</v>
      </c>
    </row>
    <row r="166" spans="1:23" s="18" customFormat="1" ht="10.5" customHeight="1">
      <c r="A166" s="41">
        <v>161</v>
      </c>
      <c r="B166" s="31">
        <v>48</v>
      </c>
      <c r="C166" s="212">
        <v>1</v>
      </c>
      <c r="D166" s="203" t="s">
        <v>196</v>
      </c>
      <c r="E166" s="15">
        <v>1972</v>
      </c>
      <c r="F166" s="117" t="s">
        <v>232</v>
      </c>
      <c r="G166" s="133" t="s">
        <v>197</v>
      </c>
      <c r="H166" s="75"/>
      <c r="I166" s="60"/>
      <c r="J166" s="60"/>
      <c r="K166" s="60"/>
      <c r="L166" s="60"/>
      <c r="M166" s="42">
        <v>0.019780092592592592</v>
      </c>
      <c r="N166" s="42"/>
      <c r="O166" s="42"/>
      <c r="P166" s="42"/>
      <c r="Q166" s="57"/>
      <c r="R166" s="183">
        <f t="shared" si="6"/>
        <v>0.019780092592592592</v>
      </c>
      <c r="S166" s="25">
        <f t="shared" si="5"/>
        <v>0.019780092592592592</v>
      </c>
      <c r="U166" s="107"/>
      <c r="V166" s="112"/>
      <c r="W166" s="112"/>
    </row>
    <row r="167" spans="1:23" s="18" customFormat="1" ht="10.5" customHeight="1">
      <c r="A167" s="41">
        <v>162</v>
      </c>
      <c r="B167" s="31">
        <v>31</v>
      </c>
      <c r="C167" s="212">
        <v>1</v>
      </c>
      <c r="D167" s="203" t="s">
        <v>267</v>
      </c>
      <c r="E167" s="15">
        <v>1959</v>
      </c>
      <c r="F167" s="117" t="s">
        <v>234</v>
      </c>
      <c r="G167" s="133" t="s">
        <v>45</v>
      </c>
      <c r="H167" s="75"/>
      <c r="I167" s="60"/>
      <c r="J167" s="60"/>
      <c r="K167" s="60"/>
      <c r="L167" s="60"/>
      <c r="M167" s="42"/>
      <c r="N167" s="42"/>
      <c r="O167" s="42"/>
      <c r="P167" s="42">
        <v>0.019930555555555556</v>
      </c>
      <c r="Q167" s="57"/>
      <c r="R167" s="183">
        <f t="shared" si="6"/>
        <v>0.019930555555555556</v>
      </c>
      <c r="S167" s="25">
        <f t="shared" si="5"/>
        <v>0.019930555555555556</v>
      </c>
      <c r="U167" s="107"/>
      <c r="V167" s="112"/>
      <c r="W167" s="112"/>
    </row>
    <row r="168" spans="1:23" s="18" customFormat="1" ht="10.5" customHeight="1">
      <c r="A168" s="41">
        <v>163</v>
      </c>
      <c r="B168" s="31">
        <v>41</v>
      </c>
      <c r="C168" s="212">
        <v>1</v>
      </c>
      <c r="D168" s="203" t="s">
        <v>295</v>
      </c>
      <c r="E168" s="15">
        <v>1994</v>
      </c>
      <c r="F168" s="117" t="s">
        <v>231</v>
      </c>
      <c r="G168" s="133" t="s">
        <v>11</v>
      </c>
      <c r="H168" s="75"/>
      <c r="I168" s="60"/>
      <c r="J168" s="60"/>
      <c r="K168" s="60"/>
      <c r="L168" s="60"/>
      <c r="M168" s="42"/>
      <c r="N168" s="42"/>
      <c r="O168" s="42"/>
      <c r="P168" s="42"/>
      <c r="Q168" s="57">
        <v>0.020266203703703703</v>
      </c>
      <c r="R168" s="183">
        <f t="shared" si="6"/>
        <v>0.020266203703703703</v>
      </c>
      <c r="S168" s="25">
        <f t="shared" si="5"/>
        <v>0.020266203703703703</v>
      </c>
      <c r="U168" s="107"/>
      <c r="V168" s="112"/>
      <c r="W168" s="112"/>
    </row>
    <row r="169" spans="1:23" s="18" customFormat="1" ht="10.5" customHeight="1">
      <c r="A169" s="41">
        <v>164</v>
      </c>
      <c r="B169" s="31">
        <v>42</v>
      </c>
      <c r="C169" s="172">
        <v>1</v>
      </c>
      <c r="D169" s="203" t="s">
        <v>195</v>
      </c>
      <c r="E169" s="15">
        <v>1989</v>
      </c>
      <c r="F169" s="117" t="s">
        <v>231</v>
      </c>
      <c r="G169" s="133" t="s">
        <v>11</v>
      </c>
      <c r="H169" s="46"/>
      <c r="I169" s="16"/>
      <c r="J169" s="16"/>
      <c r="K169" s="16"/>
      <c r="L169" s="16"/>
      <c r="M169" s="16">
        <v>0.0203125</v>
      </c>
      <c r="N169" s="16"/>
      <c r="O169" s="16"/>
      <c r="P169" s="16"/>
      <c r="Q169" s="49"/>
      <c r="R169" s="183">
        <f t="shared" si="6"/>
        <v>0.0203125</v>
      </c>
      <c r="S169" s="25">
        <f t="shared" si="5"/>
        <v>0.0203125</v>
      </c>
      <c r="U169" s="107"/>
      <c r="V169" s="112"/>
      <c r="W169" s="112"/>
    </row>
    <row r="170" spans="1:23" s="18" customFormat="1" ht="10.5" customHeight="1">
      <c r="A170" s="41">
        <v>165</v>
      </c>
      <c r="B170" s="31">
        <v>49</v>
      </c>
      <c r="C170" s="172">
        <v>1</v>
      </c>
      <c r="D170" s="203" t="s">
        <v>214</v>
      </c>
      <c r="E170" s="15">
        <v>1976</v>
      </c>
      <c r="F170" s="117" t="s">
        <v>232</v>
      </c>
      <c r="G170" s="133" t="s">
        <v>11</v>
      </c>
      <c r="H170" s="46"/>
      <c r="I170" s="16"/>
      <c r="J170" s="16"/>
      <c r="K170" s="16"/>
      <c r="L170" s="16"/>
      <c r="M170" s="16"/>
      <c r="N170" s="16">
        <v>0.019525462962962963</v>
      </c>
      <c r="O170" s="16"/>
      <c r="P170" s="16"/>
      <c r="Q170" s="49"/>
      <c r="R170" s="183">
        <f t="shared" si="6"/>
        <v>0.019525462962962963</v>
      </c>
      <c r="S170" s="25">
        <f t="shared" si="5"/>
        <v>0.019525462962962963</v>
      </c>
      <c r="U170" s="107"/>
      <c r="V170" s="112"/>
      <c r="W170" s="112"/>
    </row>
    <row r="171" spans="1:23" s="18" customFormat="1" ht="10.5" customHeight="1">
      <c r="A171" s="41">
        <v>166</v>
      </c>
      <c r="B171" s="31">
        <v>50</v>
      </c>
      <c r="C171" s="172">
        <v>1</v>
      </c>
      <c r="D171" s="203" t="s">
        <v>210</v>
      </c>
      <c r="E171" s="15">
        <v>1979</v>
      </c>
      <c r="F171" s="117" t="s">
        <v>232</v>
      </c>
      <c r="G171" s="133" t="s">
        <v>11</v>
      </c>
      <c r="H171" s="46"/>
      <c r="I171" s="16"/>
      <c r="J171" s="16"/>
      <c r="K171" s="16"/>
      <c r="L171" s="16"/>
      <c r="M171" s="16"/>
      <c r="N171" s="16">
        <v>0.019884259259259258</v>
      </c>
      <c r="O171" s="16"/>
      <c r="P171" s="16"/>
      <c r="Q171" s="49"/>
      <c r="R171" s="183">
        <f t="shared" si="6"/>
        <v>0.019884259259259258</v>
      </c>
      <c r="S171" s="25">
        <f t="shared" si="5"/>
        <v>0.019884259259259258</v>
      </c>
      <c r="U171" s="107"/>
      <c r="V171" s="112"/>
      <c r="W171" s="112"/>
    </row>
    <row r="172" spans="1:23" s="18" customFormat="1" ht="10.5" customHeight="1">
      <c r="A172" s="41">
        <v>167</v>
      </c>
      <c r="B172" s="31">
        <v>51</v>
      </c>
      <c r="C172" s="172">
        <v>1</v>
      </c>
      <c r="D172" s="203" t="s">
        <v>211</v>
      </c>
      <c r="E172" s="15">
        <v>1975</v>
      </c>
      <c r="F172" s="117" t="s">
        <v>232</v>
      </c>
      <c r="G172" s="133" t="s">
        <v>11</v>
      </c>
      <c r="H172" s="46"/>
      <c r="I172" s="16"/>
      <c r="J172" s="16"/>
      <c r="K172" s="16"/>
      <c r="L172" s="16"/>
      <c r="M172" s="16"/>
      <c r="N172" s="16">
        <v>0.01994212962962963</v>
      </c>
      <c r="O172" s="16"/>
      <c r="P172" s="16"/>
      <c r="Q172" s="49"/>
      <c r="R172" s="183">
        <f aca="true" t="shared" si="7" ref="R172:R185">H172+I172+J172+K172+L172+M172+N172+O172+P172+Q172</f>
        <v>0.01994212962962963</v>
      </c>
      <c r="S172" s="25">
        <f t="shared" si="5"/>
        <v>0.01994212962962963</v>
      </c>
      <c r="U172" s="107"/>
      <c r="V172" s="112"/>
      <c r="W172" s="112"/>
    </row>
    <row r="173" spans="1:23" s="18" customFormat="1" ht="10.5" customHeight="1">
      <c r="A173" s="41">
        <v>168</v>
      </c>
      <c r="B173" s="31">
        <v>11</v>
      </c>
      <c r="C173" s="172">
        <v>1</v>
      </c>
      <c r="D173" s="203" t="s">
        <v>208</v>
      </c>
      <c r="E173" s="15">
        <v>1946</v>
      </c>
      <c r="F173" s="117" t="s">
        <v>230</v>
      </c>
      <c r="G173" s="133" t="s">
        <v>209</v>
      </c>
      <c r="H173" s="46"/>
      <c r="I173" s="16"/>
      <c r="J173" s="16"/>
      <c r="K173" s="16"/>
      <c r="L173" s="16"/>
      <c r="M173" s="16"/>
      <c r="N173" s="16">
        <v>0.020324074074074074</v>
      </c>
      <c r="O173" s="16"/>
      <c r="P173" s="16"/>
      <c r="Q173" s="49"/>
      <c r="R173" s="183">
        <f t="shared" si="7"/>
        <v>0.020324074074074074</v>
      </c>
      <c r="S173" s="25">
        <f t="shared" si="5"/>
        <v>0.020324074074074074</v>
      </c>
      <c r="U173" s="107"/>
      <c r="V173" s="112"/>
      <c r="W173" s="112"/>
    </row>
    <row r="174" spans="1:23" s="18" customFormat="1" ht="10.5" customHeight="1">
      <c r="A174" s="41">
        <v>169</v>
      </c>
      <c r="B174" s="31">
        <v>52</v>
      </c>
      <c r="C174" s="172">
        <v>1</v>
      </c>
      <c r="D174" s="194" t="s">
        <v>182</v>
      </c>
      <c r="E174" s="15">
        <v>1971</v>
      </c>
      <c r="F174" s="117" t="s">
        <v>232</v>
      </c>
      <c r="G174" s="195" t="s">
        <v>183</v>
      </c>
      <c r="H174" s="46"/>
      <c r="I174" s="16"/>
      <c r="J174" s="16"/>
      <c r="K174" s="16"/>
      <c r="L174" s="16">
        <v>0.020324074074074074</v>
      </c>
      <c r="M174" s="16"/>
      <c r="N174" s="60"/>
      <c r="O174" s="16"/>
      <c r="P174" s="16"/>
      <c r="Q174" s="49"/>
      <c r="R174" s="183">
        <f t="shared" si="7"/>
        <v>0.020324074074074074</v>
      </c>
      <c r="S174" s="25">
        <f t="shared" si="5"/>
        <v>0.020324074074074074</v>
      </c>
      <c r="U174" s="16"/>
      <c r="V174" s="112"/>
      <c r="W174" s="112"/>
    </row>
    <row r="175" spans="1:23" s="18" customFormat="1" ht="10.5" customHeight="1">
      <c r="A175" s="41">
        <v>170</v>
      </c>
      <c r="B175" s="31">
        <v>43</v>
      </c>
      <c r="C175" s="172">
        <v>1</v>
      </c>
      <c r="D175" s="194" t="s">
        <v>207</v>
      </c>
      <c r="E175" s="15">
        <v>1985</v>
      </c>
      <c r="F175" s="117" t="s">
        <v>231</v>
      </c>
      <c r="G175" s="195" t="s">
        <v>58</v>
      </c>
      <c r="H175" s="46"/>
      <c r="I175" s="16"/>
      <c r="J175" s="16"/>
      <c r="K175" s="16"/>
      <c r="L175" s="16"/>
      <c r="M175" s="16"/>
      <c r="N175" s="16">
        <v>0.02070601851851852</v>
      </c>
      <c r="O175" s="16"/>
      <c r="P175" s="16"/>
      <c r="Q175" s="49"/>
      <c r="R175" s="183">
        <f t="shared" si="7"/>
        <v>0.02070601851851852</v>
      </c>
      <c r="S175" s="25">
        <f t="shared" si="5"/>
        <v>0.02070601851851852</v>
      </c>
      <c r="U175" s="107"/>
      <c r="V175" s="112"/>
      <c r="W175" s="112"/>
    </row>
    <row r="176" spans="1:23" s="18" customFormat="1" ht="10.5" customHeight="1">
      <c r="A176" s="41">
        <v>171</v>
      </c>
      <c r="B176" s="31">
        <v>34</v>
      </c>
      <c r="C176" s="172">
        <v>1</v>
      </c>
      <c r="D176" s="194" t="s">
        <v>269</v>
      </c>
      <c r="E176" s="15">
        <v>1963</v>
      </c>
      <c r="F176" s="117" t="s">
        <v>233</v>
      </c>
      <c r="G176" s="195" t="s">
        <v>11</v>
      </c>
      <c r="H176" s="46"/>
      <c r="I176" s="16"/>
      <c r="J176" s="16"/>
      <c r="K176" s="16"/>
      <c r="L176" s="16"/>
      <c r="M176" s="16"/>
      <c r="N176" s="16"/>
      <c r="O176" s="16"/>
      <c r="P176" s="16">
        <v>0.02091435185185185</v>
      </c>
      <c r="Q176" s="49"/>
      <c r="R176" s="183">
        <f t="shared" si="7"/>
        <v>0.02091435185185185</v>
      </c>
      <c r="S176" s="25">
        <f t="shared" si="5"/>
        <v>0.02091435185185185</v>
      </c>
      <c r="U176" s="107"/>
      <c r="V176" s="112"/>
      <c r="W176" s="112"/>
    </row>
    <row r="177" spans="1:23" s="18" customFormat="1" ht="10.5" customHeight="1">
      <c r="A177" s="41">
        <v>172</v>
      </c>
      <c r="B177" s="31">
        <v>53</v>
      </c>
      <c r="C177" s="172">
        <v>1</v>
      </c>
      <c r="D177" s="194" t="s">
        <v>130</v>
      </c>
      <c r="E177" s="15">
        <v>1980</v>
      </c>
      <c r="F177" s="117" t="s">
        <v>232</v>
      </c>
      <c r="G177" s="195" t="s">
        <v>131</v>
      </c>
      <c r="H177" s="46">
        <v>0.020983796296296296</v>
      </c>
      <c r="I177" s="17"/>
      <c r="J177" s="17"/>
      <c r="K177" s="17"/>
      <c r="L177" s="17"/>
      <c r="M177" s="17"/>
      <c r="N177" s="17"/>
      <c r="O177" s="17"/>
      <c r="P177" s="17"/>
      <c r="Q177" s="48"/>
      <c r="R177" s="183">
        <f t="shared" si="7"/>
        <v>0.020983796296296296</v>
      </c>
      <c r="S177" s="25">
        <f t="shared" si="5"/>
        <v>0.020983796296296296</v>
      </c>
      <c r="U177" s="107"/>
      <c r="V177" s="112"/>
      <c r="W177" s="112"/>
    </row>
    <row r="178" spans="1:23" s="18" customFormat="1" ht="10.5" customHeight="1">
      <c r="A178" s="41">
        <v>173</v>
      </c>
      <c r="B178" s="31">
        <v>54</v>
      </c>
      <c r="C178" s="172">
        <v>1</v>
      </c>
      <c r="D178" s="194" t="s">
        <v>270</v>
      </c>
      <c r="E178" s="15">
        <v>1978</v>
      </c>
      <c r="F178" s="117" t="s">
        <v>232</v>
      </c>
      <c r="G178" s="195" t="s">
        <v>11</v>
      </c>
      <c r="H178" s="46"/>
      <c r="I178" s="17"/>
      <c r="J178" s="17"/>
      <c r="K178" s="17"/>
      <c r="L178" s="17"/>
      <c r="M178" s="17"/>
      <c r="N178" s="17"/>
      <c r="O178" s="17"/>
      <c r="P178" s="17">
        <v>0.021030092592592597</v>
      </c>
      <c r="Q178" s="48"/>
      <c r="R178" s="183">
        <f t="shared" si="7"/>
        <v>0.021030092592592597</v>
      </c>
      <c r="S178" s="25">
        <f t="shared" si="5"/>
        <v>0.021030092592592597</v>
      </c>
      <c r="U178" s="107"/>
      <c r="V178" s="112"/>
      <c r="W178" s="112"/>
    </row>
    <row r="179" spans="1:23" s="18" customFormat="1" ht="10.5" customHeight="1">
      <c r="A179" s="41">
        <v>174</v>
      </c>
      <c r="B179" s="31">
        <v>44</v>
      </c>
      <c r="C179" s="171">
        <v>1</v>
      </c>
      <c r="D179" s="189" t="s">
        <v>271</v>
      </c>
      <c r="E179" s="31">
        <v>1996</v>
      </c>
      <c r="F179" s="117" t="s">
        <v>231</v>
      </c>
      <c r="G179" s="121" t="s">
        <v>189</v>
      </c>
      <c r="H179" s="289"/>
      <c r="I179" s="17"/>
      <c r="J179" s="32"/>
      <c r="K179" s="32"/>
      <c r="L179" s="32"/>
      <c r="M179" s="32"/>
      <c r="N179" s="32"/>
      <c r="O179" s="32"/>
      <c r="P179" s="32">
        <v>0.021493055555555557</v>
      </c>
      <c r="Q179" s="47"/>
      <c r="R179" s="183">
        <f t="shared" si="7"/>
        <v>0.021493055555555557</v>
      </c>
      <c r="S179" s="25">
        <f t="shared" si="5"/>
        <v>0.021493055555555557</v>
      </c>
      <c r="U179" s="107"/>
      <c r="V179" s="112"/>
      <c r="W179" s="112"/>
    </row>
    <row r="180" spans="1:23" s="18" customFormat="1" ht="10.5" customHeight="1">
      <c r="A180" s="41">
        <v>175</v>
      </c>
      <c r="B180" s="31">
        <v>12</v>
      </c>
      <c r="C180" s="171">
        <v>1</v>
      </c>
      <c r="D180" s="189" t="s">
        <v>272</v>
      </c>
      <c r="E180" s="31">
        <v>1950</v>
      </c>
      <c r="F180" s="117" t="s">
        <v>230</v>
      </c>
      <c r="G180" s="121" t="s">
        <v>11</v>
      </c>
      <c r="H180" s="289"/>
      <c r="I180" s="17"/>
      <c r="J180" s="32"/>
      <c r="K180" s="32"/>
      <c r="L180" s="32"/>
      <c r="M180" s="32"/>
      <c r="N180" s="32"/>
      <c r="O180" s="32"/>
      <c r="P180" s="32">
        <v>0.02162037037037037</v>
      </c>
      <c r="Q180" s="47"/>
      <c r="R180" s="183">
        <f t="shared" si="7"/>
        <v>0.02162037037037037</v>
      </c>
      <c r="S180" s="25">
        <f t="shared" si="5"/>
        <v>0.02162037037037037</v>
      </c>
      <c r="U180" s="107"/>
      <c r="V180" s="112"/>
      <c r="W180" s="112"/>
    </row>
    <row r="181" spans="1:23" s="18" customFormat="1" ht="10.5" customHeight="1">
      <c r="A181" s="41">
        <v>176</v>
      </c>
      <c r="B181" s="31">
        <v>35</v>
      </c>
      <c r="C181" s="171">
        <v>1</v>
      </c>
      <c r="D181" s="189" t="s">
        <v>273</v>
      </c>
      <c r="E181" s="31">
        <v>1964</v>
      </c>
      <c r="F181" s="117" t="s">
        <v>233</v>
      </c>
      <c r="G181" s="121" t="s">
        <v>148</v>
      </c>
      <c r="H181" s="289"/>
      <c r="I181" s="17"/>
      <c r="J181" s="32"/>
      <c r="K181" s="32"/>
      <c r="L181" s="32"/>
      <c r="M181" s="32"/>
      <c r="N181" s="32"/>
      <c r="O181" s="32"/>
      <c r="P181" s="32">
        <v>0.022314814814814815</v>
      </c>
      <c r="Q181" s="47"/>
      <c r="R181" s="183">
        <f t="shared" si="7"/>
        <v>0.022314814814814815</v>
      </c>
      <c r="S181" s="25">
        <f t="shared" si="5"/>
        <v>0.022314814814814815</v>
      </c>
      <c r="U181" s="107"/>
      <c r="V181" s="112"/>
      <c r="W181" s="112"/>
    </row>
    <row r="182" spans="1:19" ht="12.75">
      <c r="A182" s="41">
        <v>177</v>
      </c>
      <c r="B182" s="31">
        <v>55</v>
      </c>
      <c r="C182" s="212">
        <v>1</v>
      </c>
      <c r="D182" s="194" t="s">
        <v>180</v>
      </c>
      <c r="E182" s="15">
        <v>1972</v>
      </c>
      <c r="F182" s="117" t="s">
        <v>232</v>
      </c>
      <c r="G182" s="195" t="s">
        <v>11</v>
      </c>
      <c r="H182" s="287"/>
      <c r="I182" s="42"/>
      <c r="J182" s="42"/>
      <c r="K182" s="42"/>
      <c r="L182" s="42">
        <v>0.02271990740740741</v>
      </c>
      <c r="M182" s="42"/>
      <c r="N182" s="42"/>
      <c r="O182" s="42"/>
      <c r="P182" s="42"/>
      <c r="Q182" s="57"/>
      <c r="R182" s="183">
        <f t="shared" si="7"/>
        <v>0.02271990740740741</v>
      </c>
      <c r="S182" s="25">
        <f t="shared" si="5"/>
        <v>0.02271990740740741</v>
      </c>
    </row>
    <row r="183" spans="1:19" ht="12.75">
      <c r="A183" s="41">
        <v>178</v>
      </c>
      <c r="B183" s="31">
        <v>45</v>
      </c>
      <c r="C183" s="212">
        <v>1</v>
      </c>
      <c r="D183" s="194" t="s">
        <v>296</v>
      </c>
      <c r="E183" s="15">
        <v>1984</v>
      </c>
      <c r="F183" s="117" t="s">
        <v>231</v>
      </c>
      <c r="G183" s="195" t="s">
        <v>297</v>
      </c>
      <c r="H183" s="287"/>
      <c r="I183" s="42"/>
      <c r="J183" s="42"/>
      <c r="K183" s="42"/>
      <c r="L183" s="42"/>
      <c r="M183" s="42"/>
      <c r="N183" s="42"/>
      <c r="O183" s="42"/>
      <c r="P183" s="42"/>
      <c r="Q183" s="57">
        <v>0.023171296296296297</v>
      </c>
      <c r="R183" s="183">
        <f t="shared" si="7"/>
        <v>0.023171296296296297</v>
      </c>
      <c r="S183" s="25">
        <f t="shared" si="5"/>
        <v>0.023171296296296297</v>
      </c>
    </row>
    <row r="184" spans="1:19" ht="12.75">
      <c r="A184" s="41">
        <v>179</v>
      </c>
      <c r="B184" s="31">
        <v>46</v>
      </c>
      <c r="C184" s="212">
        <v>1</v>
      </c>
      <c r="D184" s="188" t="s">
        <v>205</v>
      </c>
      <c r="E184" s="19">
        <v>1983</v>
      </c>
      <c r="F184" s="117" t="s">
        <v>231</v>
      </c>
      <c r="G184" s="122" t="s">
        <v>206</v>
      </c>
      <c r="H184" s="75"/>
      <c r="I184" s="60"/>
      <c r="J184" s="60"/>
      <c r="K184" s="60"/>
      <c r="L184" s="60"/>
      <c r="M184" s="60"/>
      <c r="N184" s="42">
        <v>0.023819444444444445</v>
      </c>
      <c r="O184" s="60"/>
      <c r="P184" s="60"/>
      <c r="Q184" s="186"/>
      <c r="R184" s="183">
        <f t="shared" si="7"/>
        <v>0.023819444444444445</v>
      </c>
      <c r="S184" s="25">
        <f t="shared" si="5"/>
        <v>0.023819444444444445</v>
      </c>
    </row>
    <row r="185" spans="1:19" ht="13.5" thickBot="1">
      <c r="A185" s="38">
        <v>180</v>
      </c>
      <c r="B185" s="45">
        <v>13</v>
      </c>
      <c r="C185" s="175">
        <v>1</v>
      </c>
      <c r="D185" s="207" t="s">
        <v>274</v>
      </c>
      <c r="E185" s="45">
        <v>1950</v>
      </c>
      <c r="F185" s="123" t="s">
        <v>230</v>
      </c>
      <c r="G185" s="134" t="s">
        <v>11</v>
      </c>
      <c r="H185" s="294"/>
      <c r="I185" s="86"/>
      <c r="J185" s="86"/>
      <c r="K185" s="86"/>
      <c r="L185" s="86"/>
      <c r="M185" s="86"/>
      <c r="N185" s="86"/>
      <c r="O185" s="86"/>
      <c r="P185" s="280">
        <v>0.025555555555555554</v>
      </c>
      <c r="Q185" s="187"/>
      <c r="R185" s="184">
        <f t="shared" si="7"/>
        <v>0.025555555555555554</v>
      </c>
      <c r="S185" s="28">
        <f>R185/1</f>
        <v>0.025555555555555554</v>
      </c>
    </row>
    <row r="186" spans="1:19" ht="16.5" customHeight="1">
      <c r="A186" s="53" t="s">
        <v>176</v>
      </c>
      <c r="B186" s="53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23"/>
      <c r="S186" s="23"/>
    </row>
    <row r="187" spans="8:19" ht="10.5" customHeight="1"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23"/>
      <c r="S187" s="23"/>
    </row>
    <row r="188" spans="8:19" ht="10.5" customHeight="1"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23"/>
      <c r="S188" s="23"/>
    </row>
    <row r="189" spans="8:19" ht="10.5" customHeight="1"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23"/>
      <c r="S189" s="23"/>
    </row>
    <row r="190" spans="8:19" ht="12.75">
      <c r="H190" s="30"/>
      <c r="I190" s="30"/>
      <c r="J190" s="30"/>
      <c r="K190" s="30"/>
      <c r="L190" s="30"/>
      <c r="M190" s="30"/>
      <c r="N190" s="30"/>
      <c r="O190" s="107" t="s">
        <v>231</v>
      </c>
      <c r="P190" s="107" t="s">
        <v>231</v>
      </c>
      <c r="Q190" s="107" t="s">
        <v>231</v>
      </c>
      <c r="R190" s="112"/>
      <c r="S190" s="112">
        <v>1981</v>
      </c>
    </row>
    <row r="191" spans="8:19" ht="12.75">
      <c r="H191" s="30"/>
      <c r="I191" s="30"/>
      <c r="J191" s="30"/>
      <c r="K191" s="30"/>
      <c r="L191" s="30"/>
      <c r="M191" s="30"/>
      <c r="N191" s="30"/>
      <c r="O191" s="107" t="s">
        <v>227</v>
      </c>
      <c r="P191" s="107" t="s">
        <v>227</v>
      </c>
      <c r="Q191" s="107" t="s">
        <v>227</v>
      </c>
      <c r="R191" s="112">
        <v>1980</v>
      </c>
      <c r="S191" s="112">
        <v>1971</v>
      </c>
    </row>
    <row r="192" spans="8:19" ht="12.75">
      <c r="H192" s="30"/>
      <c r="I192" s="30"/>
      <c r="J192" s="30"/>
      <c r="K192" s="30"/>
      <c r="L192" s="30"/>
      <c r="M192" s="30"/>
      <c r="N192" s="30"/>
      <c r="O192" s="107" t="s">
        <v>228</v>
      </c>
      <c r="P192" s="107" t="s">
        <v>228</v>
      </c>
      <c r="Q192" s="107" t="s">
        <v>228</v>
      </c>
      <c r="R192" s="112">
        <v>1970</v>
      </c>
      <c r="S192" s="112">
        <v>1961</v>
      </c>
    </row>
    <row r="193" spans="8:19" ht="12.75">
      <c r="H193" s="30"/>
      <c r="I193" s="30"/>
      <c r="J193" s="30"/>
      <c r="K193" s="30"/>
      <c r="L193" s="30"/>
      <c r="M193" s="30"/>
      <c r="N193" s="30"/>
      <c r="O193" s="107" t="s">
        <v>229</v>
      </c>
      <c r="P193" s="107" t="s">
        <v>229</v>
      </c>
      <c r="Q193" s="107" t="s">
        <v>229</v>
      </c>
      <c r="R193" s="112">
        <v>1960</v>
      </c>
      <c r="S193" s="112">
        <v>1951</v>
      </c>
    </row>
    <row r="194" spans="8:19" ht="12.75">
      <c r="H194" s="30"/>
      <c r="I194" s="30"/>
      <c r="J194" s="30"/>
      <c r="K194" s="30"/>
      <c r="L194" s="30"/>
      <c r="M194" s="30"/>
      <c r="N194" s="30"/>
      <c r="O194" s="107" t="s">
        <v>230</v>
      </c>
      <c r="P194" s="107" t="s">
        <v>230</v>
      </c>
      <c r="Q194" s="107" t="s">
        <v>230</v>
      </c>
      <c r="R194" s="112">
        <v>1950</v>
      </c>
      <c r="S194" s="112"/>
    </row>
    <row r="195" spans="8:19" ht="12.75"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23"/>
      <c r="S195" s="23"/>
    </row>
    <row r="196" spans="8:19" ht="12.75"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23"/>
      <c r="S196" s="23"/>
    </row>
    <row r="197" spans="8:19" ht="12.75"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23"/>
      <c r="S197" s="23"/>
    </row>
    <row r="198" spans="8:19" ht="12.75"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23"/>
      <c r="S198" s="23"/>
    </row>
    <row r="199" spans="8:19" ht="12.75"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23"/>
      <c r="S199" s="23"/>
    </row>
    <row r="200" spans="8:19" ht="12.75"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23"/>
      <c r="S200" s="23"/>
    </row>
    <row r="201" spans="8:19" ht="12.75"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23"/>
      <c r="S201" s="23"/>
    </row>
    <row r="202" spans="8:19" ht="12.75"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23"/>
      <c r="S202" s="23"/>
    </row>
    <row r="203" spans="8:19" ht="12.75"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23"/>
      <c r="S203" s="23"/>
    </row>
    <row r="204" spans="8:19" ht="12.75"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23"/>
      <c r="S204" s="23"/>
    </row>
    <row r="205" spans="8:19" ht="12.75"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23"/>
      <c r="S205" s="23"/>
    </row>
    <row r="206" spans="8:19" ht="12.75"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23"/>
      <c r="S206" s="23"/>
    </row>
    <row r="207" spans="8:19" ht="12.75"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23"/>
      <c r="S207" s="23"/>
    </row>
    <row r="208" spans="8:19" ht="12.75"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23"/>
      <c r="S208" s="23"/>
    </row>
    <row r="209" spans="8:19" ht="12.75"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23"/>
      <c r="S209" s="23"/>
    </row>
    <row r="210" spans="8:19" ht="12.75"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23"/>
      <c r="S210" s="23"/>
    </row>
    <row r="211" spans="8:19" ht="12.75"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23"/>
      <c r="S211" s="23"/>
    </row>
    <row r="212" spans="8:19" ht="12.75"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23"/>
      <c r="S212" s="23"/>
    </row>
    <row r="213" spans="8:19" ht="12.75"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23"/>
      <c r="S213" s="23"/>
    </row>
    <row r="214" spans="8:19" ht="12.75"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23"/>
      <c r="S214" s="23"/>
    </row>
    <row r="215" spans="8:19" ht="12.75"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23"/>
      <c r="S215" s="23"/>
    </row>
    <row r="216" spans="8:19" ht="12.75"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23"/>
      <c r="S216" s="23"/>
    </row>
    <row r="217" spans="8:19" ht="12.75"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23"/>
      <c r="S217" s="23"/>
    </row>
    <row r="218" spans="8:19" ht="12.75"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23"/>
      <c r="S218" s="23"/>
    </row>
    <row r="219" spans="8:19" ht="12.75"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23"/>
      <c r="S219" s="23"/>
    </row>
    <row r="220" spans="8:19" ht="12.75"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23"/>
      <c r="S220" s="23"/>
    </row>
    <row r="221" spans="8:19" ht="12.75"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23"/>
      <c r="S221" s="23"/>
    </row>
    <row r="222" spans="8:19" ht="12.75"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23"/>
      <c r="S222" s="23"/>
    </row>
    <row r="223" spans="8:19" ht="12.75"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23"/>
      <c r="S223" s="23"/>
    </row>
    <row r="224" spans="8:19" ht="12.75"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23"/>
      <c r="S224" s="23"/>
    </row>
    <row r="225" spans="8:19" ht="12.75"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23"/>
      <c r="S225" s="23"/>
    </row>
    <row r="226" spans="8:19" ht="12.75"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23"/>
      <c r="S226" s="23"/>
    </row>
    <row r="227" spans="8:19" ht="12.75"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23"/>
      <c r="S227" s="23"/>
    </row>
    <row r="228" spans="8:19" ht="12.75"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23"/>
      <c r="S228" s="23"/>
    </row>
    <row r="229" spans="8:19" ht="12.75"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23"/>
      <c r="S229" s="23"/>
    </row>
    <row r="230" spans="8:19" ht="12.75"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23"/>
      <c r="S230" s="23"/>
    </row>
    <row r="231" spans="8:19" ht="12.75"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23"/>
      <c r="S231" s="23"/>
    </row>
    <row r="232" spans="8:19" ht="12.75"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23"/>
      <c r="S232" s="23"/>
    </row>
    <row r="233" spans="8:19" ht="12.75"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23"/>
      <c r="S233" s="23"/>
    </row>
    <row r="234" spans="8:19" ht="12.75"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23"/>
      <c r="S234" s="23"/>
    </row>
    <row r="235" spans="8:19" ht="12.75"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23"/>
      <c r="S235" s="23"/>
    </row>
    <row r="236" spans="8:19" ht="12.75"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23"/>
      <c r="S236" s="23"/>
    </row>
    <row r="237" spans="8:19" ht="12.75"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23"/>
      <c r="S237" s="23"/>
    </row>
    <row r="238" spans="8:19" ht="12.75"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23"/>
      <c r="S238" s="23"/>
    </row>
    <row r="239" spans="8:19" ht="12.75"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23"/>
      <c r="S239" s="23"/>
    </row>
    <row r="240" spans="8:19" ht="12.75"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23"/>
      <c r="S240" s="23"/>
    </row>
    <row r="241" spans="8:19" ht="12.75"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23"/>
      <c r="S241" s="23"/>
    </row>
    <row r="242" spans="8:19" ht="12.75"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23"/>
      <c r="S242" s="23"/>
    </row>
    <row r="243" spans="8:19" ht="12.75"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23"/>
      <c r="S243" s="23"/>
    </row>
    <row r="244" spans="8:19" ht="12.75"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23"/>
      <c r="S244" s="23"/>
    </row>
    <row r="245" spans="8:19" ht="12.75"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23"/>
      <c r="S245" s="23"/>
    </row>
    <row r="246" spans="8:19" ht="12.75"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23"/>
      <c r="S246" s="23"/>
    </row>
    <row r="247" spans="8:19" ht="12.75"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23"/>
      <c r="S247" s="23"/>
    </row>
    <row r="248" spans="8:19" ht="12.75"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23"/>
      <c r="S248" s="23"/>
    </row>
    <row r="249" spans="8:19" ht="12.75"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23"/>
      <c r="S249" s="23"/>
    </row>
    <row r="250" spans="8:19" ht="12.75"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23"/>
      <c r="S250" s="23"/>
    </row>
    <row r="251" spans="8:19" ht="12.75"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23"/>
      <c r="S251" s="23"/>
    </row>
    <row r="252" spans="8:19" ht="12.75"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23"/>
      <c r="S252" s="23"/>
    </row>
    <row r="253" spans="8:19" ht="12.75"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23"/>
      <c r="S253" s="23"/>
    </row>
    <row r="254" spans="8:19" ht="12.75"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23"/>
      <c r="S254" s="23"/>
    </row>
    <row r="255" spans="8:19" ht="12.75"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23"/>
      <c r="S255" s="23"/>
    </row>
    <row r="256" spans="8:19" ht="12.75"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23"/>
      <c r="S256" s="23"/>
    </row>
    <row r="257" spans="8:19" ht="12.75"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23"/>
      <c r="S257" s="23"/>
    </row>
    <row r="258" spans="8:19" ht="12.75"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23"/>
      <c r="S258" s="23"/>
    </row>
    <row r="259" spans="8:19" ht="12.75"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23"/>
      <c r="S259" s="23"/>
    </row>
    <row r="260" spans="8:19" ht="12.75"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23"/>
      <c r="S260" s="23"/>
    </row>
    <row r="261" spans="8:19" ht="12.75"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23"/>
      <c r="S261" s="23"/>
    </row>
    <row r="262" spans="8:19" ht="12.75"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23"/>
      <c r="S262" s="23"/>
    </row>
    <row r="263" spans="8:19" ht="12.75"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23"/>
      <c r="S263" s="23"/>
    </row>
    <row r="264" spans="8:19" ht="12.75"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23"/>
      <c r="S264" s="23"/>
    </row>
    <row r="265" spans="8:19" ht="12.75"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23"/>
      <c r="S265" s="23"/>
    </row>
    <row r="266" spans="8:19" ht="12.75"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23"/>
      <c r="S266" s="23"/>
    </row>
    <row r="267" spans="8:19" ht="12.75"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23"/>
      <c r="S267" s="23"/>
    </row>
    <row r="268" spans="8:19" ht="12.75"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23"/>
      <c r="S268" s="23"/>
    </row>
    <row r="269" spans="8:19" ht="12.75"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23"/>
      <c r="S269" s="23"/>
    </row>
    <row r="270" spans="8:19" ht="12.75"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23"/>
      <c r="S270" s="23"/>
    </row>
    <row r="271" spans="8:19" ht="12.75"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23"/>
      <c r="S271" s="23"/>
    </row>
    <row r="272" spans="8:19" ht="12.75"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23"/>
      <c r="S272" s="23"/>
    </row>
    <row r="273" spans="8:19" ht="12.75"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23"/>
      <c r="S273" s="23"/>
    </row>
    <row r="274" spans="8:19" ht="12.75"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23"/>
      <c r="S274" s="23"/>
    </row>
    <row r="275" spans="8:19" ht="12.75"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23"/>
      <c r="S275" s="23"/>
    </row>
    <row r="276" spans="8:19" ht="12.75"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23"/>
      <c r="S276" s="23"/>
    </row>
    <row r="277" spans="8:19" ht="12.75"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23"/>
      <c r="S277" s="23"/>
    </row>
    <row r="278" spans="8:19" ht="12.75"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23"/>
      <c r="S278" s="23"/>
    </row>
    <row r="279" spans="8:19" ht="12.75"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23"/>
      <c r="S279" s="23"/>
    </row>
    <row r="280" spans="8:19" ht="12.75"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23"/>
      <c r="S280" s="23"/>
    </row>
    <row r="281" spans="8:19" ht="12.75"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23"/>
      <c r="S281" s="23"/>
    </row>
    <row r="282" spans="8:19" ht="12.75"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23"/>
      <c r="S282" s="23"/>
    </row>
    <row r="283" spans="8:19" ht="12.75"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23"/>
      <c r="S283" s="23"/>
    </row>
    <row r="284" spans="8:19" ht="12.75"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23"/>
      <c r="S284" s="23"/>
    </row>
    <row r="285" spans="8:19" ht="12.75"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23"/>
      <c r="S285" s="23"/>
    </row>
    <row r="286" spans="8:19" ht="12.75"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23"/>
      <c r="S286" s="23"/>
    </row>
    <row r="287" spans="8:19" ht="12.75"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23"/>
      <c r="S287" s="23"/>
    </row>
    <row r="288" spans="8:19" ht="12.75"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23"/>
      <c r="S288" s="23"/>
    </row>
    <row r="289" spans="8:19" ht="12.75"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23"/>
      <c r="S289" s="23"/>
    </row>
  </sheetData>
  <sheetProtection/>
  <autoFilter ref="A5:W186"/>
  <printOptions/>
  <pageMargins left="0.35433070866141736" right="0.35433070866141736" top="0.5905511811023623" bottom="0.1968503937007874" header="0" footer="0"/>
  <pageSetup horizontalDpi="600" verticalDpi="600" orientation="landscape" paperSize="9" scale="77" r:id="rId1"/>
  <rowBreaks count="2" manualBreakCount="2">
    <brk id="62" max="17" man="1"/>
    <brk id="12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143"/>
  <sheetViews>
    <sheetView view="pageBreakPreview" zoomScaleSheetLayoutView="100" workbookViewId="0" topLeftCell="A1">
      <selection activeCell="B11" sqref="B11"/>
    </sheetView>
  </sheetViews>
  <sheetFormatPr defaultColWidth="9.140625" defaultRowHeight="12.75"/>
  <cols>
    <col min="1" max="1" width="3.421875" style="4" customWidth="1"/>
    <col min="2" max="3" width="4.28125" style="4" customWidth="1"/>
    <col min="4" max="4" width="26.00390625" style="22" customWidth="1"/>
    <col min="5" max="5" width="4.28125" style="4" customWidth="1"/>
    <col min="6" max="6" width="6.57421875" style="4" customWidth="1"/>
    <col min="7" max="7" width="26.421875" style="5" customWidth="1"/>
    <col min="8" max="17" width="7.00390625" style="18" customWidth="1"/>
    <col min="18" max="19" width="7.00390625" style="5" customWidth="1"/>
    <col min="20" max="20" width="9.140625" style="5" customWidth="1"/>
    <col min="21" max="21" width="13.421875" style="5" bestFit="1" customWidth="1"/>
    <col min="22" max="16384" width="9.140625" style="5" customWidth="1"/>
  </cols>
  <sheetData>
    <row r="1" spans="1:17" s="2" customFormat="1" ht="12.75">
      <c r="A1" s="1"/>
      <c r="B1" s="1"/>
      <c r="C1" s="2" t="s">
        <v>280</v>
      </c>
      <c r="D1" s="3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3:17" ht="6" customHeight="1">
      <c r="C2" s="5"/>
      <c r="D2" s="6"/>
      <c r="E2" s="5"/>
      <c r="F2" s="5"/>
      <c r="G2" s="4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9" ht="12.75">
      <c r="A3" s="8"/>
      <c r="B3" s="8"/>
      <c r="C3" s="54" t="s">
        <v>105</v>
      </c>
      <c r="D3" s="10"/>
      <c r="E3" s="8"/>
      <c r="F3" s="8"/>
      <c r="G3" s="4"/>
      <c r="H3" s="7"/>
      <c r="I3" s="7"/>
      <c r="J3" s="7"/>
      <c r="K3" s="7"/>
      <c r="L3" s="7"/>
      <c r="M3" s="7"/>
      <c r="N3" s="7"/>
      <c r="O3" s="7"/>
      <c r="P3" s="7"/>
      <c r="Q3" s="7"/>
      <c r="R3" s="34"/>
      <c r="S3" s="34"/>
    </row>
    <row r="4" spans="1:19" ht="4.5" customHeight="1" thickBot="1">
      <c r="A4" s="8"/>
      <c r="B4" s="8"/>
      <c r="C4" s="9"/>
      <c r="D4" s="10"/>
      <c r="E4" s="8"/>
      <c r="F4" s="8"/>
      <c r="G4" s="4"/>
      <c r="H4" s="7"/>
      <c r="I4" s="7"/>
      <c r="J4" s="7"/>
      <c r="K4" s="7"/>
      <c r="L4" s="7"/>
      <c r="M4" s="7"/>
      <c r="N4" s="7"/>
      <c r="O4" s="7"/>
      <c r="P4" s="7"/>
      <c r="Q4" s="7"/>
      <c r="R4" s="34"/>
      <c r="S4" s="34"/>
    </row>
    <row r="5" spans="1:19" s="14" customFormat="1" ht="47.25" customHeight="1" thickBot="1">
      <c r="A5" s="150" t="s">
        <v>1</v>
      </c>
      <c r="B5" s="151" t="s">
        <v>236</v>
      </c>
      <c r="C5" s="158" t="s">
        <v>2</v>
      </c>
      <c r="D5" s="160" t="s">
        <v>3</v>
      </c>
      <c r="E5" s="151" t="s">
        <v>4</v>
      </c>
      <c r="F5" s="152" t="s">
        <v>235</v>
      </c>
      <c r="G5" s="153" t="s">
        <v>5</v>
      </c>
      <c r="H5" s="154" t="s">
        <v>112</v>
      </c>
      <c r="I5" s="155" t="s">
        <v>140</v>
      </c>
      <c r="J5" s="155" t="s">
        <v>113</v>
      </c>
      <c r="K5" s="155" t="s">
        <v>113</v>
      </c>
      <c r="L5" s="155" t="s">
        <v>177</v>
      </c>
      <c r="M5" s="155" t="s">
        <v>190</v>
      </c>
      <c r="N5" s="155" t="s">
        <v>200</v>
      </c>
      <c r="O5" s="155" t="s">
        <v>201</v>
      </c>
      <c r="P5" s="155" t="s">
        <v>240</v>
      </c>
      <c r="Q5" s="156" t="s">
        <v>279</v>
      </c>
      <c r="R5" s="157" t="s">
        <v>239</v>
      </c>
      <c r="S5" s="158" t="s">
        <v>178</v>
      </c>
    </row>
    <row r="6" spans="1:21" s="18" customFormat="1" ht="10.5" customHeight="1">
      <c r="A6" s="233">
        <v>1</v>
      </c>
      <c r="B6" s="234">
        <v>1</v>
      </c>
      <c r="C6" s="269">
        <v>5</v>
      </c>
      <c r="D6" s="260" t="s">
        <v>179</v>
      </c>
      <c r="E6" s="36">
        <v>1985</v>
      </c>
      <c r="F6" s="36" t="s">
        <v>237</v>
      </c>
      <c r="G6" s="144" t="s">
        <v>66</v>
      </c>
      <c r="H6" s="145"/>
      <c r="I6" s="87"/>
      <c r="J6" s="37"/>
      <c r="K6" s="37"/>
      <c r="L6" s="37">
        <v>0.016550925925925924</v>
      </c>
      <c r="M6" s="37"/>
      <c r="N6" s="37">
        <v>0.01675925925925926</v>
      </c>
      <c r="O6" s="37">
        <v>0.01587962962962963</v>
      </c>
      <c r="P6" s="235">
        <v>0.015763888888888886</v>
      </c>
      <c r="Q6" s="252">
        <v>0.016435185185185188</v>
      </c>
      <c r="R6" s="96">
        <f>H6+I6+J6+K6+L6+M6+N6+O6+P6+Q6</f>
        <v>0.08138888888888889</v>
      </c>
      <c r="S6" s="24">
        <f aca="true" t="shared" si="0" ref="S6:S11">R6/5</f>
        <v>0.016277777777777776</v>
      </c>
      <c r="T6" s="149"/>
      <c r="U6" s="107"/>
    </row>
    <row r="7" spans="1:21" s="18" customFormat="1" ht="10.5" customHeight="1">
      <c r="A7" s="236">
        <v>2</v>
      </c>
      <c r="B7" s="230">
        <v>2</v>
      </c>
      <c r="C7" s="270">
        <v>5</v>
      </c>
      <c r="D7" s="261" t="s">
        <v>108</v>
      </c>
      <c r="E7" s="31">
        <v>1973</v>
      </c>
      <c r="F7" s="31" t="s">
        <v>237</v>
      </c>
      <c r="G7" s="92" t="s">
        <v>9</v>
      </c>
      <c r="H7" s="141"/>
      <c r="I7" s="17"/>
      <c r="J7" s="32">
        <v>0.016793981481481483</v>
      </c>
      <c r="K7" s="32"/>
      <c r="L7" s="32">
        <v>0.016435185185185188</v>
      </c>
      <c r="M7" s="32">
        <v>0.01685185185185185</v>
      </c>
      <c r="N7" s="32">
        <v>0.017083333333333336</v>
      </c>
      <c r="O7" s="32"/>
      <c r="P7" s="78">
        <v>0.015914351851851853</v>
      </c>
      <c r="Q7" s="47"/>
      <c r="R7" s="95">
        <f aca="true" t="shared" si="1" ref="R7:R38">H7+I7+J7+K7+L7+M7+N7+O7+P7+Q7</f>
        <v>0.08307870370370371</v>
      </c>
      <c r="S7" s="25">
        <f t="shared" si="0"/>
        <v>0.016615740740740743</v>
      </c>
      <c r="T7" s="149"/>
      <c r="U7" s="107"/>
    </row>
    <row r="8" spans="1:21" s="18" customFormat="1" ht="10.5" customHeight="1">
      <c r="A8" s="236">
        <v>3</v>
      </c>
      <c r="B8" s="230">
        <v>1</v>
      </c>
      <c r="C8" s="271">
        <v>8</v>
      </c>
      <c r="D8" s="262" t="s">
        <v>109</v>
      </c>
      <c r="E8" s="31">
        <v>1962</v>
      </c>
      <c r="F8" s="31" t="s">
        <v>238</v>
      </c>
      <c r="G8" s="92" t="s">
        <v>9</v>
      </c>
      <c r="H8" s="70">
        <v>0.01675925925925926</v>
      </c>
      <c r="I8" s="65">
        <v>0.017430555555555557</v>
      </c>
      <c r="J8" s="63">
        <v>0.017465277777777777</v>
      </c>
      <c r="K8" s="63">
        <v>0.0171875</v>
      </c>
      <c r="L8" s="78">
        <v>0.018483796296296297</v>
      </c>
      <c r="M8" s="32">
        <v>0.01884259259259259</v>
      </c>
      <c r="N8" s="78">
        <v>0.01826388888888889</v>
      </c>
      <c r="O8" s="63"/>
      <c r="P8" s="82">
        <v>0.016967592592592593</v>
      </c>
      <c r="Q8" s="253"/>
      <c r="R8" s="95">
        <f>H8+I8+J8+K8+P8+Q8</f>
        <v>0.08581018518518518</v>
      </c>
      <c r="S8" s="25">
        <f t="shared" si="0"/>
        <v>0.017162037037037038</v>
      </c>
      <c r="U8" s="107"/>
    </row>
    <row r="9" spans="1:21" s="18" customFormat="1" ht="10.5" customHeight="1">
      <c r="A9" s="236">
        <v>4</v>
      </c>
      <c r="B9" s="230">
        <v>2</v>
      </c>
      <c r="C9" s="271">
        <v>5</v>
      </c>
      <c r="D9" s="263" t="s">
        <v>132</v>
      </c>
      <c r="E9" s="15">
        <v>1961</v>
      </c>
      <c r="F9" s="15" t="s">
        <v>238</v>
      </c>
      <c r="G9" s="138" t="s">
        <v>9</v>
      </c>
      <c r="H9" s="46">
        <v>0.017962962962962962</v>
      </c>
      <c r="I9" s="17">
        <v>0.01832175925925926</v>
      </c>
      <c r="J9" s="17"/>
      <c r="K9" s="17"/>
      <c r="L9" s="17"/>
      <c r="M9" s="17"/>
      <c r="N9" s="17">
        <v>0.019282407407407408</v>
      </c>
      <c r="O9" s="17">
        <v>0.018333333333333333</v>
      </c>
      <c r="P9" s="159">
        <v>0.018310185185185186</v>
      </c>
      <c r="Q9" s="48"/>
      <c r="R9" s="95">
        <f t="shared" si="1"/>
        <v>0.09221064814814814</v>
      </c>
      <c r="S9" s="25">
        <f t="shared" si="0"/>
        <v>0.018442129629629628</v>
      </c>
      <c r="U9" s="107"/>
    </row>
    <row r="10" spans="1:21" s="18" customFormat="1" ht="10.5" customHeight="1">
      <c r="A10" s="236">
        <v>5</v>
      </c>
      <c r="B10" s="230">
        <v>3</v>
      </c>
      <c r="C10" s="270">
        <v>7</v>
      </c>
      <c r="D10" s="264" t="s">
        <v>139</v>
      </c>
      <c r="E10" s="15">
        <v>1968</v>
      </c>
      <c r="F10" s="15" t="s">
        <v>238</v>
      </c>
      <c r="G10" s="138" t="s">
        <v>9</v>
      </c>
      <c r="H10" s="46">
        <v>0.025196759259259256</v>
      </c>
      <c r="I10" s="65">
        <v>0.019710648148148147</v>
      </c>
      <c r="J10" s="17"/>
      <c r="K10" s="17"/>
      <c r="L10" s="17"/>
      <c r="M10" s="17">
        <v>0.020682870370370372</v>
      </c>
      <c r="N10" s="65">
        <v>0.020636574074074075</v>
      </c>
      <c r="O10" s="65">
        <v>0.01934027777777778</v>
      </c>
      <c r="P10" s="65">
        <v>0.019212962962962963</v>
      </c>
      <c r="Q10" s="254">
        <v>0.019675925925925927</v>
      </c>
      <c r="R10" s="95">
        <f>I10+N10+O10+P10+Q10</f>
        <v>0.0985763888888889</v>
      </c>
      <c r="S10" s="25">
        <f t="shared" si="0"/>
        <v>0.01971527777777778</v>
      </c>
      <c r="U10" s="107"/>
    </row>
    <row r="11" spans="1:19" s="18" customFormat="1" ht="10.5" customHeight="1" thickBot="1">
      <c r="A11" s="38">
        <v>6</v>
      </c>
      <c r="B11" s="39">
        <v>4</v>
      </c>
      <c r="C11" s="173">
        <v>5</v>
      </c>
      <c r="D11" s="163" t="s">
        <v>111</v>
      </c>
      <c r="E11" s="39">
        <v>1956</v>
      </c>
      <c r="F11" s="39" t="s">
        <v>238</v>
      </c>
      <c r="G11" s="94" t="s">
        <v>51</v>
      </c>
      <c r="H11" s="50">
        <v>0.023402777777777783</v>
      </c>
      <c r="I11" s="27">
        <v>0.023159722222222224</v>
      </c>
      <c r="J11" s="40">
        <v>0.023634259259259258</v>
      </c>
      <c r="K11" s="40"/>
      <c r="L11" s="40"/>
      <c r="M11" s="40"/>
      <c r="N11" s="40"/>
      <c r="O11" s="40"/>
      <c r="P11" s="237">
        <v>0.02445601851851852</v>
      </c>
      <c r="Q11" s="55">
        <v>0.023414351851851853</v>
      </c>
      <c r="R11" s="97">
        <f>H11+I11+J11+K11+L11+M11+N11+O11+P11+Q11</f>
        <v>0.11806712962962963</v>
      </c>
      <c r="S11" s="28">
        <f t="shared" si="0"/>
        <v>0.023613425925925927</v>
      </c>
    </row>
    <row r="12" spans="1:19" s="18" customFormat="1" ht="10.5" customHeight="1" thickBot="1">
      <c r="A12" s="238">
        <v>7</v>
      </c>
      <c r="B12" s="239">
        <v>5</v>
      </c>
      <c r="C12" s="272">
        <v>4</v>
      </c>
      <c r="D12" s="265" t="s">
        <v>133</v>
      </c>
      <c r="E12" s="240">
        <v>1963</v>
      </c>
      <c r="F12" s="240" t="s">
        <v>238</v>
      </c>
      <c r="G12" s="247" t="s">
        <v>9</v>
      </c>
      <c r="H12" s="255">
        <v>0.0190625</v>
      </c>
      <c r="I12" s="241">
        <v>0.017627314814814814</v>
      </c>
      <c r="J12" s="241"/>
      <c r="K12" s="241"/>
      <c r="L12" s="241"/>
      <c r="M12" s="241">
        <v>0.02202546296296296</v>
      </c>
      <c r="N12" s="241">
        <v>0.02378472222222222</v>
      </c>
      <c r="O12" s="241"/>
      <c r="P12" s="242"/>
      <c r="Q12" s="256"/>
      <c r="R12" s="250">
        <f t="shared" si="1"/>
        <v>0.08249999999999999</v>
      </c>
      <c r="S12" s="243">
        <f>R12/4</f>
        <v>0.020624999999999998</v>
      </c>
    </row>
    <row r="13" spans="1:20" s="18" customFormat="1" ht="10.5" customHeight="1">
      <c r="A13" s="35">
        <v>8</v>
      </c>
      <c r="B13" s="303">
        <v>3</v>
      </c>
      <c r="C13" s="174">
        <v>3</v>
      </c>
      <c r="D13" s="164" t="s">
        <v>152</v>
      </c>
      <c r="E13" s="36">
        <v>1972</v>
      </c>
      <c r="F13" s="36" t="s">
        <v>237</v>
      </c>
      <c r="G13" s="144" t="s">
        <v>9</v>
      </c>
      <c r="H13" s="145"/>
      <c r="I13" s="87"/>
      <c r="J13" s="37"/>
      <c r="K13" s="235">
        <v>0.01605324074074074</v>
      </c>
      <c r="L13" s="37"/>
      <c r="M13" s="37"/>
      <c r="N13" s="37"/>
      <c r="O13" s="37">
        <v>0.016273148148148148</v>
      </c>
      <c r="P13" s="235"/>
      <c r="Q13" s="252">
        <v>0.01556712962962963</v>
      </c>
      <c r="R13" s="96">
        <f t="shared" si="1"/>
        <v>0.04789351851851852</v>
      </c>
      <c r="S13" s="24">
        <f>R13/3</f>
        <v>0.015964506172839506</v>
      </c>
      <c r="T13" s="149"/>
    </row>
    <row r="14" spans="1:19" s="18" customFormat="1" ht="10.5" customHeight="1" thickBot="1">
      <c r="A14" s="38">
        <v>9</v>
      </c>
      <c r="B14" s="39">
        <v>4</v>
      </c>
      <c r="C14" s="224">
        <v>3</v>
      </c>
      <c r="D14" s="266" t="s">
        <v>141</v>
      </c>
      <c r="E14" s="26">
        <v>1977</v>
      </c>
      <c r="F14" s="244" t="s">
        <v>237</v>
      </c>
      <c r="G14" s="248" t="s">
        <v>51</v>
      </c>
      <c r="H14" s="50">
        <v>0.02304398148148148</v>
      </c>
      <c r="I14" s="27">
        <v>0.01832175925925926</v>
      </c>
      <c r="J14" s="27"/>
      <c r="K14" s="27"/>
      <c r="L14" s="27"/>
      <c r="M14" s="27"/>
      <c r="N14" s="27"/>
      <c r="O14" s="27"/>
      <c r="P14" s="245"/>
      <c r="Q14" s="257">
        <v>0.018414351851851852</v>
      </c>
      <c r="R14" s="97">
        <f>H14+I14+J14+K14+L14+M14+N14+O14+P14+Q14</f>
        <v>0.05978009259259259</v>
      </c>
      <c r="S14" s="28">
        <f>R14/3</f>
        <v>0.019926697530864197</v>
      </c>
    </row>
    <row r="15" spans="1:19" s="18" customFormat="1" ht="11.25">
      <c r="A15" s="35">
        <v>10</v>
      </c>
      <c r="B15" s="36">
        <v>5</v>
      </c>
      <c r="C15" s="174">
        <v>2</v>
      </c>
      <c r="D15" s="164" t="s">
        <v>106</v>
      </c>
      <c r="E15" s="36">
        <v>1990</v>
      </c>
      <c r="F15" s="36" t="s">
        <v>237</v>
      </c>
      <c r="G15" s="144" t="s">
        <v>75</v>
      </c>
      <c r="H15" s="145"/>
      <c r="I15" s="87"/>
      <c r="J15" s="37">
        <v>0.015578703703703704</v>
      </c>
      <c r="K15" s="37"/>
      <c r="L15" s="37"/>
      <c r="M15" s="37">
        <v>0.01556712962962963</v>
      </c>
      <c r="N15" s="37"/>
      <c r="O15" s="37"/>
      <c r="P15" s="235"/>
      <c r="Q15" s="252"/>
      <c r="R15" s="96">
        <f>H15+I15+J15+K15+L15+M15+N15+O15+P15+Q15</f>
        <v>0.031145833333333334</v>
      </c>
      <c r="S15" s="24">
        <f>R15/2</f>
        <v>0.015572916666666667</v>
      </c>
    </row>
    <row r="16" spans="1:19" s="18" customFormat="1" ht="10.5" customHeight="1">
      <c r="A16" s="41">
        <v>11</v>
      </c>
      <c r="B16" s="31">
        <v>6</v>
      </c>
      <c r="C16" s="171">
        <v>2</v>
      </c>
      <c r="D16" s="165" t="s">
        <v>199</v>
      </c>
      <c r="E16" s="19">
        <v>1990</v>
      </c>
      <c r="F16" s="19" t="s">
        <v>237</v>
      </c>
      <c r="G16" s="90" t="s">
        <v>7</v>
      </c>
      <c r="H16" s="141"/>
      <c r="I16" s="17"/>
      <c r="J16" s="32"/>
      <c r="K16" s="32"/>
      <c r="L16" s="32"/>
      <c r="M16" s="32">
        <v>0.016377314814814813</v>
      </c>
      <c r="N16" s="32"/>
      <c r="O16" s="32">
        <v>0.01636574074074074</v>
      </c>
      <c r="P16" s="78"/>
      <c r="Q16" s="47"/>
      <c r="R16" s="95">
        <f t="shared" si="1"/>
        <v>0.03274305555555555</v>
      </c>
      <c r="S16" s="25">
        <f>R16/2</f>
        <v>0.016371527777777777</v>
      </c>
    </row>
    <row r="17" spans="1:19" s="18" customFormat="1" ht="10.5" customHeight="1">
      <c r="A17" s="41">
        <v>12</v>
      </c>
      <c r="B17" s="31">
        <v>7</v>
      </c>
      <c r="C17" s="172">
        <v>2</v>
      </c>
      <c r="D17" s="162" t="s">
        <v>110</v>
      </c>
      <c r="E17" s="15">
        <v>1973</v>
      </c>
      <c r="F17" s="15" t="s">
        <v>237</v>
      </c>
      <c r="G17" s="93" t="s">
        <v>51</v>
      </c>
      <c r="H17" s="46">
        <v>0.02127314814814815</v>
      </c>
      <c r="I17" s="17">
        <v>0.020891203703703703</v>
      </c>
      <c r="J17" s="17"/>
      <c r="K17" s="17"/>
      <c r="L17" s="17"/>
      <c r="M17" s="17"/>
      <c r="N17" s="17"/>
      <c r="O17" s="17"/>
      <c r="P17" s="159"/>
      <c r="Q17" s="48"/>
      <c r="R17" s="95">
        <f t="shared" si="1"/>
        <v>0.042164351851851856</v>
      </c>
      <c r="S17" s="25">
        <f>R17/2</f>
        <v>0.021082175925925928</v>
      </c>
    </row>
    <row r="18" spans="1:19" s="18" customFormat="1" ht="10.5" customHeight="1" thickBot="1">
      <c r="A18" s="38">
        <v>13</v>
      </c>
      <c r="B18" s="39">
        <v>6</v>
      </c>
      <c r="C18" s="173">
        <v>2</v>
      </c>
      <c r="D18" s="167" t="s">
        <v>153</v>
      </c>
      <c r="E18" s="146">
        <v>1961</v>
      </c>
      <c r="F18" s="146" t="s">
        <v>238</v>
      </c>
      <c r="G18" s="147" t="s">
        <v>9</v>
      </c>
      <c r="H18" s="50"/>
      <c r="I18" s="27"/>
      <c r="J18" s="27"/>
      <c r="K18" s="27">
        <v>0.02107638888888889</v>
      </c>
      <c r="L18" s="27">
        <v>0.023009259259259257</v>
      </c>
      <c r="M18" s="27"/>
      <c r="N18" s="27"/>
      <c r="O18" s="27"/>
      <c r="P18" s="245"/>
      <c r="Q18" s="257"/>
      <c r="R18" s="97">
        <f t="shared" si="1"/>
        <v>0.04408564814814815</v>
      </c>
      <c r="S18" s="28">
        <f>R18/2</f>
        <v>0.022042824074074076</v>
      </c>
    </row>
    <row r="19" spans="1:19" s="18" customFormat="1" ht="10.5" customHeight="1">
      <c r="A19" s="101">
        <v>14</v>
      </c>
      <c r="B19" s="88">
        <v>8</v>
      </c>
      <c r="C19" s="218">
        <v>1</v>
      </c>
      <c r="D19" s="305" t="s">
        <v>277</v>
      </c>
      <c r="E19" s="246">
        <v>1988</v>
      </c>
      <c r="F19" s="246" t="s">
        <v>237</v>
      </c>
      <c r="G19" s="249" t="s">
        <v>278</v>
      </c>
      <c r="H19" s="258"/>
      <c r="I19" s="231"/>
      <c r="J19" s="231"/>
      <c r="K19" s="231"/>
      <c r="L19" s="231"/>
      <c r="M19" s="231"/>
      <c r="N19" s="231"/>
      <c r="O19" s="231"/>
      <c r="P19" s="232"/>
      <c r="Q19" s="306">
        <v>0.015231481481481483</v>
      </c>
      <c r="R19" s="251">
        <f t="shared" si="1"/>
        <v>0.015231481481481483</v>
      </c>
      <c r="S19" s="259">
        <f>R19/1</f>
        <v>0.015231481481481483</v>
      </c>
    </row>
    <row r="20" spans="1:19" s="18" customFormat="1" ht="10.5" customHeight="1">
      <c r="A20" s="41">
        <v>15</v>
      </c>
      <c r="B20" s="31">
        <v>9</v>
      </c>
      <c r="C20" s="172">
        <v>1</v>
      </c>
      <c r="D20" s="161" t="s">
        <v>107</v>
      </c>
      <c r="E20" s="31">
        <v>1993</v>
      </c>
      <c r="F20" s="31" t="s">
        <v>237</v>
      </c>
      <c r="G20" s="92" t="s">
        <v>45</v>
      </c>
      <c r="H20" s="141"/>
      <c r="I20" s="17"/>
      <c r="J20" s="32">
        <v>0.016041666666666666</v>
      </c>
      <c r="K20" s="32"/>
      <c r="L20" s="32"/>
      <c r="M20" s="32"/>
      <c r="N20" s="32"/>
      <c r="O20" s="32"/>
      <c r="P20" s="78"/>
      <c r="Q20" s="47"/>
      <c r="R20" s="95">
        <f t="shared" si="1"/>
        <v>0.016041666666666666</v>
      </c>
      <c r="S20" s="25">
        <f aca="true" t="shared" si="2" ref="S20:S39">R20/1</f>
        <v>0.016041666666666666</v>
      </c>
    </row>
    <row r="21" spans="1:19" s="18" customFormat="1" ht="10.5" customHeight="1">
      <c r="A21" s="41">
        <v>16</v>
      </c>
      <c r="B21" s="31">
        <v>10</v>
      </c>
      <c r="C21" s="171">
        <v>1</v>
      </c>
      <c r="D21" s="161" t="s">
        <v>142</v>
      </c>
      <c r="E21" s="31">
        <v>1983</v>
      </c>
      <c r="F21" s="31" t="s">
        <v>237</v>
      </c>
      <c r="G21" s="92" t="s">
        <v>11</v>
      </c>
      <c r="H21" s="141"/>
      <c r="I21" s="17">
        <v>0.0165625</v>
      </c>
      <c r="J21" s="32"/>
      <c r="K21" s="32"/>
      <c r="L21" s="32"/>
      <c r="M21" s="32"/>
      <c r="N21" s="32"/>
      <c r="O21" s="32"/>
      <c r="P21" s="78"/>
      <c r="Q21" s="47"/>
      <c r="R21" s="95">
        <f t="shared" si="1"/>
        <v>0.0165625</v>
      </c>
      <c r="S21" s="25">
        <f t="shared" si="2"/>
        <v>0.0165625</v>
      </c>
    </row>
    <row r="22" spans="1:19" s="18" customFormat="1" ht="10.5" customHeight="1">
      <c r="A22" s="41">
        <v>17</v>
      </c>
      <c r="B22" s="31">
        <v>11</v>
      </c>
      <c r="C22" s="171">
        <v>1</v>
      </c>
      <c r="D22" s="161" t="s">
        <v>247</v>
      </c>
      <c r="E22" s="31">
        <v>1990</v>
      </c>
      <c r="F22" s="31" t="s">
        <v>237</v>
      </c>
      <c r="G22" s="92" t="s">
        <v>11</v>
      </c>
      <c r="H22" s="141"/>
      <c r="I22" s="17"/>
      <c r="J22" s="32"/>
      <c r="K22" s="32"/>
      <c r="L22" s="32"/>
      <c r="M22" s="32"/>
      <c r="N22" s="32"/>
      <c r="O22" s="32"/>
      <c r="P22" s="78">
        <v>0.017222222222222222</v>
      </c>
      <c r="Q22" s="47"/>
      <c r="R22" s="95">
        <f t="shared" si="1"/>
        <v>0.017222222222222222</v>
      </c>
      <c r="S22" s="25">
        <f t="shared" si="2"/>
        <v>0.017222222222222222</v>
      </c>
    </row>
    <row r="23" spans="1:19" s="18" customFormat="1" ht="10.5" customHeight="1">
      <c r="A23" s="41">
        <v>18</v>
      </c>
      <c r="B23" s="31">
        <v>12</v>
      </c>
      <c r="C23" s="171">
        <v>1</v>
      </c>
      <c r="D23" s="161" t="s">
        <v>246</v>
      </c>
      <c r="E23" s="31">
        <v>1986</v>
      </c>
      <c r="F23" s="31" t="s">
        <v>237</v>
      </c>
      <c r="G23" s="92" t="s">
        <v>58</v>
      </c>
      <c r="H23" s="141"/>
      <c r="I23" s="17"/>
      <c r="J23" s="32"/>
      <c r="K23" s="32"/>
      <c r="L23" s="32"/>
      <c r="M23" s="32"/>
      <c r="N23" s="32"/>
      <c r="O23" s="32"/>
      <c r="P23" s="78">
        <v>0.017824074074074076</v>
      </c>
      <c r="Q23" s="47"/>
      <c r="R23" s="95">
        <f t="shared" si="1"/>
        <v>0.017824074074074076</v>
      </c>
      <c r="S23" s="25">
        <f t="shared" si="2"/>
        <v>0.017824074074074076</v>
      </c>
    </row>
    <row r="24" spans="1:19" s="18" customFormat="1" ht="10.5" customHeight="1">
      <c r="A24" s="41">
        <v>19</v>
      </c>
      <c r="B24" s="31">
        <v>13</v>
      </c>
      <c r="C24" s="171">
        <v>1</v>
      </c>
      <c r="D24" s="161" t="s">
        <v>225</v>
      </c>
      <c r="E24" s="31">
        <v>1984</v>
      </c>
      <c r="F24" s="31" t="s">
        <v>237</v>
      </c>
      <c r="G24" s="92" t="s">
        <v>11</v>
      </c>
      <c r="H24" s="141"/>
      <c r="I24" s="17"/>
      <c r="J24" s="32"/>
      <c r="K24" s="32"/>
      <c r="L24" s="32"/>
      <c r="M24" s="32"/>
      <c r="N24" s="32"/>
      <c r="O24" s="32">
        <v>0.019398148148148147</v>
      </c>
      <c r="P24" s="32"/>
      <c r="Q24" s="47">
        <v>0.019143518518518518</v>
      </c>
      <c r="R24" s="95">
        <f t="shared" si="1"/>
        <v>0.03854166666666667</v>
      </c>
      <c r="S24" s="25">
        <f t="shared" si="2"/>
        <v>0.03854166666666667</v>
      </c>
    </row>
    <row r="25" spans="1:19" s="18" customFormat="1" ht="10.5" customHeight="1">
      <c r="A25" s="41">
        <v>20</v>
      </c>
      <c r="B25" s="31">
        <v>14</v>
      </c>
      <c r="C25" s="171">
        <v>1</v>
      </c>
      <c r="D25" s="161" t="s">
        <v>203</v>
      </c>
      <c r="E25" s="31">
        <v>1988</v>
      </c>
      <c r="F25" s="31" t="s">
        <v>237</v>
      </c>
      <c r="G25" s="92" t="s">
        <v>11</v>
      </c>
      <c r="H25" s="141"/>
      <c r="I25" s="17"/>
      <c r="J25" s="32"/>
      <c r="K25" s="32"/>
      <c r="L25" s="32"/>
      <c r="M25" s="32"/>
      <c r="N25" s="32">
        <v>0.020104166666666666</v>
      </c>
      <c r="O25" s="32"/>
      <c r="P25" s="32"/>
      <c r="Q25" s="47"/>
      <c r="R25" s="95">
        <f t="shared" si="1"/>
        <v>0.020104166666666666</v>
      </c>
      <c r="S25" s="25">
        <f t="shared" si="2"/>
        <v>0.020104166666666666</v>
      </c>
    </row>
    <row r="26" spans="1:19" s="18" customFormat="1" ht="10.5" customHeight="1">
      <c r="A26" s="41">
        <v>21</v>
      </c>
      <c r="B26" s="31">
        <v>15</v>
      </c>
      <c r="C26" s="172">
        <v>1</v>
      </c>
      <c r="D26" s="166" t="s">
        <v>134</v>
      </c>
      <c r="E26" s="20">
        <v>1977</v>
      </c>
      <c r="F26" s="20" t="s">
        <v>237</v>
      </c>
      <c r="G26" s="91" t="s">
        <v>11</v>
      </c>
      <c r="H26" s="46">
        <v>0.02017361111111111</v>
      </c>
      <c r="I26" s="17"/>
      <c r="J26" s="17"/>
      <c r="K26" s="17"/>
      <c r="L26" s="17"/>
      <c r="M26" s="17"/>
      <c r="N26" s="17"/>
      <c r="O26" s="17"/>
      <c r="P26" s="17"/>
      <c r="Q26" s="48"/>
      <c r="R26" s="95">
        <f t="shared" si="1"/>
        <v>0.02017361111111111</v>
      </c>
      <c r="S26" s="25">
        <f t="shared" si="2"/>
        <v>0.02017361111111111</v>
      </c>
    </row>
    <row r="27" spans="1:19" s="18" customFormat="1" ht="10.5" customHeight="1">
      <c r="A27" s="41">
        <v>22</v>
      </c>
      <c r="B27" s="31">
        <v>16</v>
      </c>
      <c r="C27" s="172">
        <v>1</v>
      </c>
      <c r="D27" s="166" t="s">
        <v>135</v>
      </c>
      <c r="E27" s="20">
        <v>1973</v>
      </c>
      <c r="F27" s="20" t="s">
        <v>237</v>
      </c>
      <c r="G27" s="91" t="s">
        <v>11</v>
      </c>
      <c r="H27" s="46">
        <v>0.02054398148148148</v>
      </c>
      <c r="I27" s="17"/>
      <c r="J27" s="17"/>
      <c r="K27" s="17"/>
      <c r="L27" s="17"/>
      <c r="M27" s="17"/>
      <c r="N27" s="17"/>
      <c r="O27" s="17"/>
      <c r="P27" s="17"/>
      <c r="Q27" s="48"/>
      <c r="R27" s="95">
        <f t="shared" si="1"/>
        <v>0.02054398148148148</v>
      </c>
      <c r="S27" s="25">
        <f t="shared" si="2"/>
        <v>0.02054398148148148</v>
      </c>
    </row>
    <row r="28" spans="1:19" s="18" customFormat="1" ht="10.5" customHeight="1">
      <c r="A28" s="41">
        <v>23</v>
      </c>
      <c r="B28" s="31">
        <v>7</v>
      </c>
      <c r="C28" s="172">
        <v>1</v>
      </c>
      <c r="D28" s="267" t="s">
        <v>275</v>
      </c>
      <c r="E28" s="20">
        <v>1964</v>
      </c>
      <c r="F28" s="20" t="s">
        <v>238</v>
      </c>
      <c r="G28" s="91" t="s">
        <v>253</v>
      </c>
      <c r="H28" s="46"/>
      <c r="I28" s="17"/>
      <c r="J28" s="17"/>
      <c r="K28" s="17"/>
      <c r="L28" s="17"/>
      <c r="M28" s="17"/>
      <c r="N28" s="17"/>
      <c r="O28" s="17"/>
      <c r="P28" s="17"/>
      <c r="Q28" s="48">
        <v>0.02054398148148148</v>
      </c>
      <c r="R28" s="95">
        <f t="shared" si="1"/>
        <v>0.02054398148148148</v>
      </c>
      <c r="S28" s="25">
        <f t="shared" si="2"/>
        <v>0.02054398148148148</v>
      </c>
    </row>
    <row r="29" spans="1:19" s="18" customFormat="1" ht="10.5" customHeight="1">
      <c r="A29" s="41">
        <v>24</v>
      </c>
      <c r="B29" s="31">
        <v>17</v>
      </c>
      <c r="C29" s="172">
        <v>1</v>
      </c>
      <c r="D29" s="268" t="s">
        <v>276</v>
      </c>
      <c r="E29" s="20">
        <v>1983</v>
      </c>
      <c r="F29" s="20" t="s">
        <v>237</v>
      </c>
      <c r="G29" s="91" t="s">
        <v>11</v>
      </c>
      <c r="H29" s="46"/>
      <c r="I29" s="17"/>
      <c r="J29" s="17"/>
      <c r="K29" s="17"/>
      <c r="L29" s="17"/>
      <c r="M29" s="17"/>
      <c r="N29" s="17"/>
      <c r="O29" s="17"/>
      <c r="P29" s="17"/>
      <c r="Q29" s="48">
        <v>0.020879629629629626</v>
      </c>
      <c r="R29" s="95">
        <f t="shared" si="1"/>
        <v>0.020879629629629626</v>
      </c>
      <c r="S29" s="25">
        <f t="shared" si="2"/>
        <v>0.020879629629629626</v>
      </c>
    </row>
    <row r="30" spans="1:19" s="18" customFormat="1" ht="10.5" customHeight="1">
      <c r="A30" s="41">
        <v>25</v>
      </c>
      <c r="B30" s="31">
        <v>18</v>
      </c>
      <c r="C30" s="172">
        <v>1</v>
      </c>
      <c r="D30" s="166" t="s">
        <v>244</v>
      </c>
      <c r="E30" s="20">
        <v>1955</v>
      </c>
      <c r="F30" s="20" t="s">
        <v>237</v>
      </c>
      <c r="G30" s="91" t="s">
        <v>245</v>
      </c>
      <c r="H30" s="46"/>
      <c r="I30" s="17"/>
      <c r="J30" s="17"/>
      <c r="K30" s="17"/>
      <c r="L30" s="17"/>
      <c r="M30" s="17"/>
      <c r="N30" s="17"/>
      <c r="O30" s="17"/>
      <c r="P30" s="17">
        <v>0.02119212962962963</v>
      </c>
      <c r="Q30" s="48"/>
      <c r="R30" s="95">
        <f t="shared" si="1"/>
        <v>0.02119212962962963</v>
      </c>
      <c r="S30" s="25">
        <f t="shared" si="2"/>
        <v>0.02119212962962963</v>
      </c>
    </row>
    <row r="31" spans="1:19" s="18" customFormat="1" ht="10.5" customHeight="1">
      <c r="A31" s="41">
        <v>26</v>
      </c>
      <c r="B31" s="31">
        <v>8</v>
      </c>
      <c r="C31" s="172">
        <v>1</v>
      </c>
      <c r="D31" s="166" t="s">
        <v>136</v>
      </c>
      <c r="E31" s="20">
        <v>1952</v>
      </c>
      <c r="F31" s="20" t="s">
        <v>238</v>
      </c>
      <c r="G31" s="91" t="s">
        <v>11</v>
      </c>
      <c r="H31" s="46">
        <v>0.021215277777777777</v>
      </c>
      <c r="I31" s="17"/>
      <c r="J31" s="17"/>
      <c r="K31" s="17"/>
      <c r="L31" s="17"/>
      <c r="M31" s="17"/>
      <c r="N31" s="17"/>
      <c r="O31" s="17"/>
      <c r="P31" s="17"/>
      <c r="Q31" s="48"/>
      <c r="R31" s="95">
        <f t="shared" si="1"/>
        <v>0.021215277777777777</v>
      </c>
      <c r="S31" s="25">
        <f t="shared" si="2"/>
        <v>0.021215277777777777</v>
      </c>
    </row>
    <row r="32" spans="1:19" s="18" customFormat="1" ht="10.5" customHeight="1">
      <c r="A32" s="41">
        <v>27</v>
      </c>
      <c r="B32" s="31">
        <v>19</v>
      </c>
      <c r="C32" s="172">
        <v>1</v>
      </c>
      <c r="D32" s="166" t="s">
        <v>243</v>
      </c>
      <c r="E32" s="20">
        <v>1980</v>
      </c>
      <c r="F32" s="20" t="s">
        <v>237</v>
      </c>
      <c r="G32" s="91" t="s">
        <v>11</v>
      </c>
      <c r="H32" s="46"/>
      <c r="I32" s="17"/>
      <c r="J32" s="17"/>
      <c r="K32" s="17"/>
      <c r="L32" s="17"/>
      <c r="M32" s="17"/>
      <c r="N32" s="17"/>
      <c r="O32" s="17"/>
      <c r="P32" s="17">
        <v>0.021238425925925924</v>
      </c>
      <c r="Q32" s="48"/>
      <c r="R32" s="95">
        <f t="shared" si="1"/>
        <v>0.021238425925925924</v>
      </c>
      <c r="S32" s="25">
        <f t="shared" si="2"/>
        <v>0.021238425925925924</v>
      </c>
    </row>
    <row r="33" spans="1:19" ht="10.5" customHeight="1">
      <c r="A33" s="41">
        <v>28</v>
      </c>
      <c r="B33" s="31">
        <v>20</v>
      </c>
      <c r="C33" s="171">
        <v>1</v>
      </c>
      <c r="D33" s="161" t="s">
        <v>110</v>
      </c>
      <c r="E33" s="31">
        <v>1973</v>
      </c>
      <c r="F33" s="31" t="s">
        <v>237</v>
      </c>
      <c r="G33" s="89" t="s">
        <v>51</v>
      </c>
      <c r="H33" s="141"/>
      <c r="I33" s="17"/>
      <c r="J33" s="32">
        <v>0.021585648148148145</v>
      </c>
      <c r="K33" s="32"/>
      <c r="L33" s="32"/>
      <c r="M33" s="32"/>
      <c r="N33" s="32"/>
      <c r="O33" s="32"/>
      <c r="P33" s="32"/>
      <c r="Q33" s="47"/>
      <c r="R33" s="95">
        <f t="shared" si="1"/>
        <v>0.021585648148148145</v>
      </c>
      <c r="S33" s="25">
        <f t="shared" si="2"/>
        <v>0.021585648148148145</v>
      </c>
    </row>
    <row r="34" spans="1:19" ht="10.5" customHeight="1">
      <c r="A34" s="41">
        <v>29</v>
      </c>
      <c r="B34" s="31">
        <v>21</v>
      </c>
      <c r="C34" s="171">
        <v>1</v>
      </c>
      <c r="D34" s="168" t="s">
        <v>154</v>
      </c>
      <c r="E34" s="43">
        <v>1972</v>
      </c>
      <c r="F34" s="43" t="s">
        <v>237</v>
      </c>
      <c r="G34" s="139" t="s">
        <v>11</v>
      </c>
      <c r="H34" s="141"/>
      <c r="I34" s="17"/>
      <c r="J34" s="32"/>
      <c r="K34" s="32">
        <v>0.021597222222222223</v>
      </c>
      <c r="L34" s="32"/>
      <c r="M34" s="32"/>
      <c r="N34" s="32"/>
      <c r="O34" s="32"/>
      <c r="P34" s="32"/>
      <c r="Q34" s="47"/>
      <c r="R34" s="95">
        <f t="shared" si="1"/>
        <v>0.021597222222222223</v>
      </c>
      <c r="S34" s="25">
        <f t="shared" si="2"/>
        <v>0.021597222222222223</v>
      </c>
    </row>
    <row r="35" spans="1:19" ht="10.5" customHeight="1">
      <c r="A35" s="41">
        <v>30</v>
      </c>
      <c r="B35" s="31">
        <v>22</v>
      </c>
      <c r="C35" s="171">
        <v>1</v>
      </c>
      <c r="D35" s="168" t="s">
        <v>242</v>
      </c>
      <c r="E35" s="43">
        <v>1992</v>
      </c>
      <c r="F35" s="43" t="s">
        <v>237</v>
      </c>
      <c r="G35" s="139" t="s">
        <v>11</v>
      </c>
      <c r="H35" s="141"/>
      <c r="I35" s="17"/>
      <c r="J35" s="32"/>
      <c r="K35" s="32"/>
      <c r="L35" s="32"/>
      <c r="M35" s="32"/>
      <c r="N35" s="32"/>
      <c r="O35" s="32"/>
      <c r="P35" s="32">
        <v>0.022372685185185186</v>
      </c>
      <c r="Q35" s="47"/>
      <c r="R35" s="95">
        <f t="shared" si="1"/>
        <v>0.022372685185185186</v>
      </c>
      <c r="S35" s="25">
        <f t="shared" si="2"/>
        <v>0.022372685185185186</v>
      </c>
    </row>
    <row r="36" spans="1:19" s="18" customFormat="1" ht="10.5" customHeight="1">
      <c r="A36" s="41">
        <v>31</v>
      </c>
      <c r="B36" s="31">
        <v>23</v>
      </c>
      <c r="C36" s="172">
        <v>1</v>
      </c>
      <c r="D36" s="166" t="s">
        <v>137</v>
      </c>
      <c r="E36" s="20">
        <v>1983</v>
      </c>
      <c r="F36" s="20" t="s">
        <v>237</v>
      </c>
      <c r="G36" s="91" t="s">
        <v>11</v>
      </c>
      <c r="H36" s="46">
        <v>0.023807870370370368</v>
      </c>
      <c r="I36" s="16"/>
      <c r="J36" s="16"/>
      <c r="K36" s="16"/>
      <c r="L36" s="16"/>
      <c r="M36" s="16"/>
      <c r="N36" s="16"/>
      <c r="O36" s="16"/>
      <c r="P36" s="16"/>
      <c r="Q36" s="49"/>
      <c r="R36" s="95">
        <f t="shared" si="1"/>
        <v>0.023807870370370368</v>
      </c>
      <c r="S36" s="25">
        <f t="shared" si="2"/>
        <v>0.023807870370370368</v>
      </c>
    </row>
    <row r="37" spans="1:19" s="18" customFormat="1" ht="10.5" customHeight="1">
      <c r="A37" s="41">
        <v>32</v>
      </c>
      <c r="B37" s="31">
        <v>24</v>
      </c>
      <c r="C37" s="172">
        <v>1</v>
      </c>
      <c r="D37" s="166" t="s">
        <v>204</v>
      </c>
      <c r="E37" s="20">
        <v>1980</v>
      </c>
      <c r="F37" s="20" t="s">
        <v>237</v>
      </c>
      <c r="G37" s="91" t="s">
        <v>11</v>
      </c>
      <c r="H37" s="46"/>
      <c r="I37" s="16"/>
      <c r="J37" s="16"/>
      <c r="K37" s="16"/>
      <c r="L37" s="16"/>
      <c r="M37" s="16"/>
      <c r="N37" s="16">
        <v>0.025104166666666664</v>
      </c>
      <c r="O37" s="16"/>
      <c r="P37" s="16"/>
      <c r="Q37" s="49"/>
      <c r="R37" s="95">
        <f t="shared" si="1"/>
        <v>0.025104166666666664</v>
      </c>
      <c r="S37" s="25">
        <f t="shared" si="2"/>
        <v>0.025104166666666664</v>
      </c>
    </row>
    <row r="38" spans="1:19" s="18" customFormat="1" ht="10.5" customHeight="1">
      <c r="A38" s="41">
        <v>33</v>
      </c>
      <c r="B38" s="31">
        <v>25</v>
      </c>
      <c r="C38" s="172">
        <v>1</v>
      </c>
      <c r="D38" s="166" t="s">
        <v>138</v>
      </c>
      <c r="E38" s="20">
        <v>1984</v>
      </c>
      <c r="F38" s="20" t="s">
        <v>237</v>
      </c>
      <c r="G38" s="91" t="s">
        <v>58</v>
      </c>
      <c r="H38" s="46">
        <v>0.025185185185185185</v>
      </c>
      <c r="I38" s="17"/>
      <c r="J38" s="17"/>
      <c r="K38" s="17"/>
      <c r="L38" s="17"/>
      <c r="M38" s="17"/>
      <c r="N38" s="17"/>
      <c r="O38" s="17"/>
      <c r="P38" s="17"/>
      <c r="Q38" s="48"/>
      <c r="R38" s="95">
        <f t="shared" si="1"/>
        <v>0.025185185185185185</v>
      </c>
      <c r="S38" s="25">
        <f t="shared" si="2"/>
        <v>0.025185185185185185</v>
      </c>
    </row>
    <row r="39" spans="1:19" s="18" customFormat="1" ht="10.5" customHeight="1">
      <c r="A39" s="41">
        <v>34</v>
      </c>
      <c r="B39" s="31">
        <v>26</v>
      </c>
      <c r="C39" s="172">
        <v>1</v>
      </c>
      <c r="D39" s="166" t="s">
        <v>241</v>
      </c>
      <c r="E39" s="20">
        <v>1983</v>
      </c>
      <c r="F39" s="20" t="s">
        <v>237</v>
      </c>
      <c r="G39" s="91" t="s">
        <v>11</v>
      </c>
      <c r="H39" s="46"/>
      <c r="I39" s="17"/>
      <c r="J39" s="17"/>
      <c r="K39" s="17"/>
      <c r="L39" s="17"/>
      <c r="M39" s="17"/>
      <c r="N39" s="17"/>
      <c r="O39" s="17"/>
      <c r="P39" s="17">
        <v>0.026631944444444444</v>
      </c>
      <c r="Q39" s="48"/>
      <c r="R39" s="95">
        <f>H39+I39+J39+K39+L39+M39+N39+O39+P39+Q39</f>
        <v>0.026631944444444444</v>
      </c>
      <c r="S39" s="25">
        <f t="shared" si="2"/>
        <v>0.026631944444444444</v>
      </c>
    </row>
    <row r="40" spans="1:19" ht="10.5" customHeight="1" thickBot="1">
      <c r="A40" s="38">
        <v>35</v>
      </c>
      <c r="B40" s="39">
        <v>9</v>
      </c>
      <c r="C40" s="175">
        <v>1</v>
      </c>
      <c r="D40" s="169" t="s">
        <v>155</v>
      </c>
      <c r="E40" s="136">
        <v>1968</v>
      </c>
      <c r="F40" s="136" t="s">
        <v>238</v>
      </c>
      <c r="G40" s="140" t="s">
        <v>11</v>
      </c>
      <c r="H40" s="142"/>
      <c r="I40" s="137"/>
      <c r="J40" s="137"/>
      <c r="K40" s="137" t="s">
        <v>156</v>
      </c>
      <c r="L40" s="137"/>
      <c r="M40" s="137"/>
      <c r="N40" s="137"/>
      <c r="O40" s="137"/>
      <c r="P40" s="137"/>
      <c r="Q40" s="143"/>
      <c r="R40" s="97"/>
      <c r="S40" s="28">
        <f>R40/1</f>
        <v>0</v>
      </c>
    </row>
    <row r="41" spans="4:19" ht="10.5" customHeight="1">
      <c r="D41" s="44"/>
      <c r="E41" s="7"/>
      <c r="F41" s="7"/>
      <c r="G41" s="18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3"/>
      <c r="S41" s="23"/>
    </row>
    <row r="42" spans="1:19" ht="10.5" customHeight="1">
      <c r="A42" s="53" t="s">
        <v>176</v>
      </c>
      <c r="B42" s="53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3"/>
      <c r="S42" s="23"/>
    </row>
    <row r="43" spans="8:19" ht="10.5" customHeight="1"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3"/>
      <c r="S43" s="23"/>
    </row>
    <row r="44" spans="8:19" ht="11.25"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3"/>
      <c r="S44" s="23"/>
    </row>
    <row r="45" spans="8:19" ht="11.25">
      <c r="H45" s="30"/>
      <c r="I45" s="30"/>
      <c r="J45" s="30"/>
      <c r="K45" s="30"/>
      <c r="L45" s="30"/>
      <c r="M45" s="30"/>
      <c r="N45" s="30"/>
      <c r="O45" s="107"/>
      <c r="P45" s="107" t="s">
        <v>237</v>
      </c>
      <c r="Q45" s="107"/>
      <c r="R45" s="112"/>
      <c r="S45" s="112">
        <v>1971</v>
      </c>
    </row>
    <row r="46" spans="8:19" ht="11.25">
      <c r="H46" s="30"/>
      <c r="I46" s="30"/>
      <c r="J46" s="30"/>
      <c r="K46" s="30"/>
      <c r="L46" s="30"/>
      <c r="M46" s="30"/>
      <c r="N46" s="30"/>
      <c r="O46" s="107"/>
      <c r="P46" s="107" t="s">
        <v>238</v>
      </c>
      <c r="Q46" s="107"/>
      <c r="R46" s="112">
        <v>1970</v>
      </c>
      <c r="S46" s="112"/>
    </row>
    <row r="47" spans="8:19" ht="11.25"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3"/>
      <c r="S47" s="23"/>
    </row>
    <row r="48" spans="8:19" ht="11.25"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3"/>
      <c r="S48" s="23"/>
    </row>
    <row r="49" spans="8:19" ht="11.25"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3"/>
      <c r="S49" s="23"/>
    </row>
    <row r="50" spans="8:19" ht="11.25"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23"/>
      <c r="S50" s="23"/>
    </row>
    <row r="51" spans="8:19" ht="11.25"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23"/>
      <c r="S51" s="23"/>
    </row>
    <row r="52" spans="8:19" ht="11.25"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23"/>
      <c r="S52" s="23"/>
    </row>
    <row r="53" spans="8:19" ht="11.25"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23"/>
      <c r="S53" s="23"/>
    </row>
    <row r="54" spans="8:19" ht="11.25"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23"/>
      <c r="S54" s="23"/>
    </row>
    <row r="55" spans="8:19" ht="11.25"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23"/>
      <c r="S55" s="23"/>
    </row>
    <row r="56" spans="8:19" ht="11.25"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23"/>
      <c r="S56" s="23"/>
    </row>
    <row r="57" spans="8:19" ht="11.25"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23"/>
      <c r="S57" s="23"/>
    </row>
    <row r="58" spans="8:19" ht="11.25"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23"/>
      <c r="S58" s="23"/>
    </row>
    <row r="59" spans="8:19" ht="11.25"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23"/>
      <c r="S59" s="23"/>
    </row>
    <row r="60" spans="8:19" ht="11.25"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3"/>
      <c r="S60" s="23"/>
    </row>
    <row r="61" spans="8:19" ht="11.25"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23"/>
      <c r="S61" s="23"/>
    </row>
    <row r="62" spans="8:19" ht="11.25"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23"/>
      <c r="S62" s="23"/>
    </row>
    <row r="63" spans="8:19" ht="11.25"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23"/>
      <c r="S63" s="23"/>
    </row>
    <row r="64" spans="8:19" ht="11.25"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23"/>
      <c r="S64" s="23"/>
    </row>
    <row r="65" spans="8:19" ht="11.25"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23"/>
      <c r="S65" s="23"/>
    </row>
    <row r="66" spans="8:19" ht="11.25"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23"/>
      <c r="S66" s="23"/>
    </row>
    <row r="67" spans="8:19" ht="11.25"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23"/>
      <c r="S67" s="23"/>
    </row>
    <row r="68" spans="8:19" ht="11.25"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23"/>
      <c r="S68" s="23"/>
    </row>
    <row r="69" spans="8:19" ht="11.25"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23"/>
      <c r="S69" s="23"/>
    </row>
    <row r="70" spans="8:19" ht="11.25"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23"/>
      <c r="S70" s="23"/>
    </row>
    <row r="71" spans="8:19" ht="11.25"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23"/>
      <c r="S71" s="23"/>
    </row>
    <row r="72" spans="8:19" ht="11.25"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23"/>
      <c r="S72" s="23"/>
    </row>
    <row r="73" spans="8:19" ht="11.25"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23"/>
      <c r="S73" s="23"/>
    </row>
    <row r="74" spans="8:19" ht="11.25"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23"/>
      <c r="S74" s="23"/>
    </row>
    <row r="75" spans="8:19" ht="11.25"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23"/>
      <c r="S75" s="23"/>
    </row>
    <row r="76" spans="8:19" ht="11.25"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23"/>
      <c r="S76" s="23"/>
    </row>
    <row r="77" spans="8:19" ht="11.25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23"/>
      <c r="S77" s="23"/>
    </row>
    <row r="78" spans="8:19" ht="11.25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23"/>
      <c r="S78" s="23"/>
    </row>
    <row r="79" spans="8:19" ht="11.25"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23"/>
      <c r="S79" s="23"/>
    </row>
    <row r="80" spans="8:19" ht="11.25"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23"/>
      <c r="S80" s="23"/>
    </row>
    <row r="81" spans="8:19" ht="11.25"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23"/>
      <c r="S81" s="23"/>
    </row>
    <row r="82" spans="8:19" ht="11.25"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23"/>
      <c r="S82" s="23"/>
    </row>
    <row r="83" spans="8:19" ht="11.25"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23"/>
      <c r="S83" s="23"/>
    </row>
    <row r="84" spans="8:19" ht="11.25"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23"/>
      <c r="S84" s="23"/>
    </row>
    <row r="85" spans="8:19" ht="11.25"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23"/>
      <c r="S85" s="23"/>
    </row>
    <row r="86" spans="8:19" ht="11.25"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23"/>
      <c r="S86" s="23"/>
    </row>
    <row r="87" spans="8:19" ht="11.25"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23"/>
      <c r="S87" s="23"/>
    </row>
    <row r="88" spans="8:19" ht="11.25"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23"/>
      <c r="S88" s="23"/>
    </row>
    <row r="89" spans="8:19" ht="11.25"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23"/>
      <c r="S89" s="23"/>
    </row>
    <row r="90" spans="8:19" ht="11.25"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23"/>
      <c r="S90" s="23"/>
    </row>
    <row r="91" spans="8:19" ht="11.25"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23"/>
      <c r="S91" s="23"/>
    </row>
    <row r="92" spans="8:19" ht="11.25"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23"/>
      <c r="S92" s="23"/>
    </row>
    <row r="93" spans="8:19" ht="11.25"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23"/>
      <c r="S93" s="23"/>
    </row>
    <row r="94" spans="8:19" ht="11.25"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23"/>
      <c r="S94" s="23"/>
    </row>
    <row r="95" spans="8:19" ht="11.25"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23"/>
      <c r="S95" s="23"/>
    </row>
    <row r="96" spans="8:19" ht="11.25"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23"/>
      <c r="S96" s="23"/>
    </row>
    <row r="97" spans="8:19" ht="11.25"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23"/>
      <c r="S97" s="23"/>
    </row>
    <row r="98" spans="8:19" ht="11.25"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23"/>
      <c r="S98" s="23"/>
    </row>
    <row r="99" spans="8:19" ht="11.25"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23"/>
      <c r="S99" s="23"/>
    </row>
    <row r="100" spans="8:19" ht="11.25"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23"/>
      <c r="S100" s="23"/>
    </row>
    <row r="101" spans="8:19" ht="11.25"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23"/>
      <c r="S101" s="23"/>
    </row>
    <row r="102" spans="8:19" ht="11.25"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23"/>
      <c r="S102" s="23"/>
    </row>
    <row r="103" spans="8:19" ht="11.25"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23"/>
      <c r="S103" s="23"/>
    </row>
    <row r="104" spans="8:19" ht="11.25"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23"/>
      <c r="S104" s="23"/>
    </row>
    <row r="105" spans="8:19" ht="11.25"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23"/>
      <c r="S105" s="23"/>
    </row>
    <row r="106" spans="8:19" ht="11.25"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3"/>
      <c r="S106" s="23"/>
    </row>
    <row r="107" spans="8:19" ht="11.25"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23"/>
      <c r="S107" s="23"/>
    </row>
    <row r="108" spans="8:19" ht="11.25"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23"/>
      <c r="S108" s="23"/>
    </row>
    <row r="109" spans="8:19" ht="11.25"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23"/>
      <c r="S109" s="23"/>
    </row>
    <row r="110" spans="8:19" ht="11.25"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23"/>
      <c r="S110" s="23"/>
    </row>
    <row r="111" spans="8:19" ht="11.25"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23"/>
      <c r="S111" s="23"/>
    </row>
    <row r="112" spans="8:19" ht="11.25"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23"/>
      <c r="S112" s="23"/>
    </row>
    <row r="113" spans="8:19" ht="11.25"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23"/>
      <c r="S113" s="23"/>
    </row>
    <row r="114" spans="8:19" ht="11.25"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23"/>
      <c r="S114" s="23"/>
    </row>
    <row r="115" spans="8:19" ht="11.25"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23"/>
      <c r="S115" s="23"/>
    </row>
    <row r="116" spans="8:19" ht="11.25"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23"/>
      <c r="S116" s="23"/>
    </row>
    <row r="117" spans="8:19" ht="11.25"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23"/>
      <c r="S117" s="23"/>
    </row>
    <row r="118" spans="8:19" ht="11.25"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23"/>
      <c r="S118" s="23"/>
    </row>
    <row r="119" spans="8:19" ht="11.25"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23"/>
      <c r="S119" s="23"/>
    </row>
    <row r="120" spans="8:19" ht="11.25"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23"/>
      <c r="S120" s="23"/>
    </row>
    <row r="121" spans="8:19" ht="11.25"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23"/>
      <c r="S121" s="23"/>
    </row>
    <row r="122" spans="8:19" ht="11.25"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23"/>
      <c r="S122" s="23"/>
    </row>
    <row r="123" spans="8:19" ht="11.25"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23"/>
      <c r="S123" s="23"/>
    </row>
    <row r="124" spans="8:19" ht="11.25"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23"/>
      <c r="S124" s="23"/>
    </row>
    <row r="125" spans="8:19" ht="11.25"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23"/>
      <c r="S125" s="23"/>
    </row>
    <row r="126" spans="8:19" ht="11.25"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23"/>
      <c r="S126" s="23"/>
    </row>
    <row r="127" spans="8:19" ht="11.25"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23"/>
      <c r="S127" s="23"/>
    </row>
    <row r="128" spans="8:19" ht="11.25"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23"/>
      <c r="S128" s="23"/>
    </row>
    <row r="129" spans="8:19" ht="11.25"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23"/>
      <c r="S129" s="23"/>
    </row>
    <row r="130" spans="8:19" ht="11.25"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23"/>
      <c r="S130" s="23"/>
    </row>
    <row r="131" spans="8:19" ht="11.25"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23"/>
      <c r="S131" s="23"/>
    </row>
    <row r="132" spans="8:19" ht="11.25"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23"/>
      <c r="S132" s="23"/>
    </row>
    <row r="133" spans="8:19" ht="11.25"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23"/>
      <c r="S133" s="23"/>
    </row>
    <row r="134" spans="8:19" ht="11.25"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23"/>
      <c r="S134" s="23"/>
    </row>
    <row r="135" spans="8:19" ht="11.25"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23"/>
      <c r="S135" s="23"/>
    </row>
    <row r="136" spans="8:19" ht="11.25"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23"/>
      <c r="S136" s="23"/>
    </row>
    <row r="137" spans="8:19" ht="11.25"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23"/>
      <c r="S137" s="23"/>
    </row>
    <row r="138" spans="8:19" ht="11.25"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23"/>
      <c r="S138" s="23"/>
    </row>
    <row r="139" spans="8:19" ht="11.25"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23"/>
      <c r="S139" s="23"/>
    </row>
    <row r="140" spans="8:19" ht="11.25"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23"/>
      <c r="S140" s="23"/>
    </row>
    <row r="141" spans="8:19" ht="11.25"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23"/>
      <c r="S141" s="23"/>
    </row>
    <row r="142" spans="8:19" ht="11.25"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23"/>
      <c r="S142" s="23"/>
    </row>
    <row r="143" spans="8:19" ht="11.25"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23"/>
      <c r="S143" s="23"/>
    </row>
  </sheetData>
  <sheetProtection/>
  <autoFilter ref="A5:T40"/>
  <printOptions/>
  <pageMargins left="0.35433070866141736" right="0.35433070866141736" top="0.5905511811023623" bottom="0.1968503937007874" header="0" footer="0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</dc:creator>
  <cp:keywords/>
  <dc:description/>
  <cp:lastModifiedBy>Artur</cp:lastModifiedBy>
  <dcterms:created xsi:type="dcterms:W3CDTF">2009-06-14T15:55:16Z</dcterms:created>
  <dcterms:modified xsi:type="dcterms:W3CDTF">2010-06-21T18:40:35Z</dcterms:modified>
  <cp:category/>
  <cp:version/>
  <cp:contentType/>
  <cp:contentStatus/>
</cp:coreProperties>
</file>