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1"/>
  </bookViews>
  <sheets>
    <sheet name="ETAP 1" sheetId="1" r:id="rId1"/>
    <sheet name="ETAP 2" sheetId="2" r:id="rId2"/>
    <sheet name="ETAP 3" sheetId="3" r:id="rId3"/>
    <sheet name="ETAP 4" sheetId="4" r:id="rId4"/>
    <sheet name="ETAP EPILOG" sheetId="5" r:id="rId5"/>
    <sheet name="RAZEM" sheetId="6" r:id="rId6"/>
  </sheets>
  <definedNames>
    <definedName name="_xlnm._FilterDatabase" localSheetId="0" hidden="1">'ETAP 1'!$A$4:$P$33</definedName>
    <definedName name="_xlnm._FilterDatabase" localSheetId="1" hidden="1">'ETAP 2'!$A$4:$R$41</definedName>
    <definedName name="_xlnm._FilterDatabase" localSheetId="5" hidden="1">'RAZEM'!$A$3:$AX$36</definedName>
  </definedNames>
  <calcPr fullCalcOnLoad="1"/>
</workbook>
</file>

<file path=xl/sharedStrings.xml><?xml version="1.0" encoding="utf-8"?>
<sst xmlns="http://schemas.openxmlformats.org/spreadsheetml/2006/main" count="679" uniqueCount="187">
  <si>
    <t>Dystans 10 km,start/meta Stadion Miejski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</si>
  <si>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</si>
  <si>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</si>
  <si>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</si>
  <si>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</si>
  <si>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</si>
  <si>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</si>
  <si>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</si>
  <si>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</si>
  <si>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</si>
  <si>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</si>
  <si>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</si>
  <si>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</si>
  <si>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</si>
  <si>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</si>
  <si>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</si>
  <si>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</si>
  <si>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</si>
  <si>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</si>
  <si>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</si>
  <si>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</si>
  <si>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</si>
  <si>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</si>
  <si>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</si>
  <si>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</si>
  <si>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</si>
  <si>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</si>
  <si>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</si>
  <si>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</si>
  <si>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Marek</t>
  </si>
  <si>
    <t>WKB META LUBLINIEC</t>
  </si>
  <si>
    <t>Lubliniec</t>
  </si>
  <si>
    <t>M50</t>
  </si>
  <si>
    <t>Adam</t>
  </si>
  <si>
    <t>Marenin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</si>
  <si>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</si>
  <si>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</si>
  <si>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</si>
  <si>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</si>
  <si>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</si>
  <si>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</si>
  <si>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</si>
  <si>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</si>
  <si>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</si>
  <si>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Kobierski</t>
  </si>
  <si>
    <t>Pacan</t>
  </si>
  <si>
    <t>K</t>
  </si>
  <si>
    <t>K30</t>
  </si>
  <si>
    <t>Jacek</t>
  </si>
  <si>
    <t>Bosy</t>
  </si>
  <si>
    <t>Monika</t>
  </si>
  <si>
    <t>Mrugała</t>
  </si>
  <si>
    <t>Węgry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</si>
  <si>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</si>
  <si>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</si>
  <si>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</si>
  <si>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</si>
  <si>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</si>
  <si>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</si>
  <si>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</si>
  <si>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</si>
  <si>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</si>
  <si>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</si>
  <si>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</si>
  <si>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</si>
  <si>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</si>
  <si>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Teodor</t>
  </si>
  <si>
    <t>STATYSTYKA :</t>
  </si>
  <si>
    <t>w tym :</t>
  </si>
  <si>
    <t>b) Kobiet : 5</t>
  </si>
  <si>
    <t>Kapela</t>
  </si>
  <si>
    <t>Fast Foot Opole</t>
  </si>
  <si>
    <t>M-ce</t>
  </si>
  <si>
    <t>Andrzej</t>
  </si>
  <si>
    <t>V ZIMNAR , ETAP I</t>
  </si>
  <si>
    <t>Dobrodzień ; 13.01.2013 ; godz.11.00</t>
  </si>
  <si>
    <t>Sebastian</t>
  </si>
  <si>
    <t>Kler</t>
  </si>
  <si>
    <t>Strefa Maratonu</t>
  </si>
  <si>
    <t>Matyja</t>
  </si>
  <si>
    <t>Kłobuck</t>
  </si>
  <si>
    <t>Aleksander</t>
  </si>
  <si>
    <t>Sobieraj</t>
  </si>
  <si>
    <t>Achilles Track</t>
  </si>
  <si>
    <t>Maciej</t>
  </si>
  <si>
    <t>Piłkowski</t>
  </si>
  <si>
    <t>Dmowski</t>
  </si>
  <si>
    <t>Gwożdziany</t>
  </si>
  <si>
    <t>OSP Gwoździany</t>
  </si>
  <si>
    <t>Antoni</t>
  </si>
  <si>
    <t>Dądela</t>
  </si>
  <si>
    <t>Krzepice</t>
  </si>
  <si>
    <t>KB Krzepcy</t>
  </si>
  <si>
    <t>RMD Montrial Team/FBFE Krynica</t>
  </si>
  <si>
    <t>Błachów</t>
  </si>
  <si>
    <t>Aneta</t>
  </si>
  <si>
    <t>Madziara</t>
  </si>
  <si>
    <t>Turów</t>
  </si>
  <si>
    <t>Agnieszka</t>
  </si>
  <si>
    <t>Patrzykowska</t>
  </si>
  <si>
    <t>Sieraków Śląski</t>
  </si>
  <si>
    <t>Patrzykowski</t>
  </si>
  <si>
    <t>a) startujących 27</t>
  </si>
  <si>
    <t>c) średnia wieku w latach : 41,67 lat</t>
  </si>
  <si>
    <t>d) średnia na 1 km  :  Ogółem 5minut 1 sekunda , w tym Kobiety 5 minut 40 sekund.</t>
  </si>
  <si>
    <t>e) temperatura : - 4 stopnie, bezwietrznie,trasa biała, miejscami śliska.</t>
  </si>
  <si>
    <t>f) dystans dłuższy(chyba 10,15km z powodu zasypanego śniegiem znacznika kilometrów na asfalcie)</t>
  </si>
  <si>
    <t>V ZIMNAR , ETAP II</t>
  </si>
  <si>
    <t>Dobrodzień ; 20.01.2013 ; godz.11.00</t>
  </si>
  <si>
    <t>e) temperatura : - 5 stopnie, bezwietrznie,trasa biała, miejscami śliska.</t>
  </si>
  <si>
    <t>Haberla</t>
  </si>
  <si>
    <t>Szwed</t>
  </si>
  <si>
    <t>Danuta</t>
  </si>
  <si>
    <t>Kumor</t>
  </si>
  <si>
    <t xml:space="preserve">Jan </t>
  </si>
  <si>
    <t>Świetoń</t>
  </si>
  <si>
    <t>DanJan</t>
  </si>
  <si>
    <t>Borowski</t>
  </si>
  <si>
    <t>Ottonów</t>
  </si>
  <si>
    <t>Joachim</t>
  </si>
  <si>
    <t>Kurtz</t>
  </si>
  <si>
    <t>a) startujących 28,w tym 6 debiutantów</t>
  </si>
  <si>
    <t>c) średnia wieku w latach : 42,61 lat</t>
  </si>
  <si>
    <t>d) średnia na 1 km  :  Ogółem 4minuty 51 sekund , w tym Kobiety 5 minut 24 sekundy.</t>
  </si>
  <si>
    <t>f) dystans ponownie dłuższy(chyba 10,06km) z powodu zasypanego śniegiem znacznika kilometrów na asfalcie)</t>
  </si>
  <si>
    <t>V ZIMNAR 2013; DOBRODZIEŃ ; 10.01 - 10.02.2013</t>
  </si>
  <si>
    <t>NR</t>
  </si>
  <si>
    <t>I</t>
  </si>
  <si>
    <t>II</t>
  </si>
  <si>
    <t>III</t>
  </si>
  <si>
    <t>IV</t>
  </si>
  <si>
    <t>E</t>
  </si>
  <si>
    <t>średnia na 1 km</t>
  </si>
  <si>
    <t>MadziaraAneta</t>
  </si>
  <si>
    <t xml:space="preserve">Pachuta Krzysztof </t>
  </si>
  <si>
    <t>Kler Sebastian</t>
  </si>
  <si>
    <t>Zieliński Marcin</t>
  </si>
  <si>
    <t>Kapela Marek</t>
  </si>
  <si>
    <t>Matyja Andrzej</t>
  </si>
  <si>
    <t>Bosy Jacek</t>
  </si>
  <si>
    <t>Marenin Adam</t>
  </si>
  <si>
    <t>Sobieraj Aleksander</t>
  </si>
  <si>
    <t>Petryk Adam</t>
  </si>
  <si>
    <t>Grabiński Marcin</t>
  </si>
  <si>
    <t>Piłkowski Maciej</t>
  </si>
  <si>
    <t>Dmowski Marek</t>
  </si>
  <si>
    <t>Koprek Edmund</t>
  </si>
  <si>
    <t>Mrugała Monika</t>
  </si>
  <si>
    <t>Kordziński Kazimierz</t>
  </si>
  <si>
    <t>Dądela Antoni</t>
  </si>
  <si>
    <t>Grabiński Tomasz</t>
  </si>
  <si>
    <t xml:space="preserve">Pacan Krzysztof </t>
  </si>
  <si>
    <t>Kobierski Mariusz</t>
  </si>
  <si>
    <t>Koj Piotr</t>
  </si>
  <si>
    <t>Musiał Janina</t>
  </si>
  <si>
    <t>Bysiec Czesław</t>
  </si>
  <si>
    <t>Wrzyciel Karina</t>
  </si>
  <si>
    <t>Wrzyciel Teodor</t>
  </si>
  <si>
    <t>Patrzykowska Agnieszka</t>
  </si>
  <si>
    <t>Patrzykowski Piotr</t>
  </si>
  <si>
    <t>dystans</t>
  </si>
  <si>
    <t xml:space="preserve">przewaga nad sąsiadem </t>
  </si>
  <si>
    <t>Strata do leadera</t>
  </si>
  <si>
    <t xml:space="preserve">Suma </t>
  </si>
  <si>
    <t>SUMA Etap I-IV</t>
  </si>
  <si>
    <t>42,195 km</t>
  </si>
  <si>
    <t>Rodzaj Biegu</t>
  </si>
  <si>
    <t>Klub</t>
  </si>
  <si>
    <t>czas etapu</t>
  </si>
  <si>
    <t>10km</t>
  </si>
  <si>
    <t xml:space="preserve">                               ETAP I</t>
  </si>
  <si>
    <t>13.01.2013</t>
  </si>
  <si>
    <t xml:space="preserve">                               ETAP III</t>
  </si>
  <si>
    <t>20.01.2013</t>
  </si>
  <si>
    <t>27.01.2013</t>
  </si>
  <si>
    <t xml:space="preserve">                               ETAP IV</t>
  </si>
  <si>
    <t>03.02.2013</t>
  </si>
  <si>
    <t xml:space="preserve">                               ETAP EPILOG</t>
  </si>
  <si>
    <t>10.02.2013</t>
  </si>
  <si>
    <t>Kurtz Joachim</t>
  </si>
  <si>
    <t>BorowskiKrzysztof</t>
  </si>
  <si>
    <t>Świetoń Jan</t>
  </si>
  <si>
    <t>Kumor Danuta</t>
  </si>
  <si>
    <t>Szwed Krzysztof</t>
  </si>
  <si>
    <t>Haberla Piotr</t>
  </si>
  <si>
    <t>Ottonow</t>
  </si>
  <si>
    <t xml:space="preserve">                               ETAP II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</si>
</sst>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</numFmts>
  <fonts count="82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Verdana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69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 quotePrefix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1" fontId="4" fillId="0" borderId="14" xfId="0" applyNumberFormat="1" applyFont="1" applyFill="1" applyBorder="1" applyAlignment="1">
      <alignment horizontal="center" wrapText="1"/>
    </xf>
    <xf numFmtId="21" fontId="5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 quotePrefix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21" fontId="4" fillId="0" borderId="17" xfId="0" applyNumberFormat="1" applyFont="1" applyFill="1" applyBorder="1" applyAlignment="1">
      <alignment horizontal="center" wrapText="1"/>
    </xf>
    <xf numFmtId="21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9" xfId="0" applyFont="1" applyFill="1" applyBorder="1" applyAlignment="1" quotePrefix="1">
      <alignment horizontal="right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21" fontId="4" fillId="0" borderId="20" xfId="0" applyNumberFormat="1" applyFont="1" applyFill="1" applyBorder="1" applyAlignment="1">
      <alignment horizontal="center" wrapText="1"/>
    </xf>
    <xf numFmtId="21" fontId="5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22" xfId="0" applyFont="1" applyFill="1" applyBorder="1" applyAlignment="1">
      <alignment horizontal="left"/>
    </xf>
    <xf numFmtId="0" fontId="17" fillId="33" borderId="23" xfId="0" applyFont="1" applyFill="1" applyBorder="1" applyAlignment="1">
      <alignment horizontal="center" wrapText="1"/>
    </xf>
    <xf numFmtId="168" fontId="17" fillId="33" borderId="24" xfId="0" applyNumberFormat="1" applyFont="1" applyFill="1" applyBorder="1" applyAlignment="1">
      <alignment horizontal="center" wrapText="1"/>
    </xf>
    <xf numFmtId="0" fontId="20" fillId="33" borderId="25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7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0" fontId="20" fillId="33" borderId="27" xfId="0" applyFont="1" applyFill="1" applyBorder="1" applyAlignment="1">
      <alignment horizontal="center" wrapText="1"/>
    </xf>
    <xf numFmtId="168" fontId="20" fillId="33" borderId="25" xfId="0" applyNumberFormat="1" applyFont="1" applyFill="1" applyBorder="1" applyAlignment="1">
      <alignment horizontal="center" wrapText="1"/>
    </xf>
    <xf numFmtId="168" fontId="20" fillId="33" borderId="28" xfId="0" applyNumberFormat="1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33" borderId="30" xfId="0" applyFont="1" applyFill="1" applyBorder="1" applyAlignment="1">
      <alignment horizontal="center" wrapText="1"/>
    </xf>
    <xf numFmtId="168" fontId="18" fillId="33" borderId="31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wrapText="1"/>
    </xf>
    <xf numFmtId="21" fontId="18" fillId="33" borderId="33" xfId="0" applyNumberFormat="1" applyFont="1" applyFill="1" applyBorder="1" applyAlignment="1">
      <alignment horizontal="center" wrapText="1"/>
    </xf>
    <xf numFmtId="21" fontId="18" fillId="33" borderId="3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37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wrapText="1"/>
    </xf>
    <xf numFmtId="168" fontId="23" fillId="33" borderId="38" xfId="0" applyNumberFormat="1" applyFont="1" applyFill="1" applyBorder="1" applyAlignment="1">
      <alignment horizontal="center"/>
    </xf>
    <xf numFmtId="0" fontId="19" fillId="0" borderId="39" xfId="0" applyFont="1" applyFill="1" applyBorder="1" applyAlignment="1">
      <alignment/>
    </xf>
    <xf numFmtId="0" fontId="19" fillId="0" borderId="39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34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 horizontal="center"/>
    </xf>
    <xf numFmtId="168" fontId="23" fillId="0" borderId="41" xfId="0" applyNumberFormat="1" applyFont="1" applyFill="1" applyBorder="1" applyAlignment="1">
      <alignment horizontal="center"/>
    </xf>
    <xf numFmtId="168" fontId="23" fillId="0" borderId="42" xfId="0" applyNumberFormat="1" applyFont="1" applyFill="1" applyBorder="1" applyAlignment="1">
      <alignment horizontal="center"/>
    </xf>
    <xf numFmtId="1" fontId="23" fillId="0" borderId="42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168" fontId="26" fillId="0" borderId="41" xfId="0" applyNumberFormat="1" applyFont="1" applyFill="1" applyBorder="1" applyAlignment="1">
      <alignment horizontal="center"/>
    </xf>
    <xf numFmtId="168" fontId="26" fillId="0" borderId="42" xfId="0" applyNumberFormat="1" applyFont="1" applyFill="1" applyBorder="1" applyAlignment="1">
      <alignment horizontal="center"/>
    </xf>
    <xf numFmtId="1" fontId="26" fillId="0" borderId="42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46" fontId="19" fillId="0" borderId="0" xfId="0" applyNumberFormat="1" applyFont="1" applyFill="1" applyBorder="1" applyAlignment="1">
      <alignment horizontal="left"/>
    </xf>
    <xf numFmtId="21" fontId="27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168" fontId="18" fillId="0" borderId="41" xfId="0" applyNumberFormat="1" applyFont="1" applyBorder="1" applyAlignment="1">
      <alignment horizontal="center"/>
    </xf>
    <xf numFmtId="168" fontId="18" fillId="0" borderId="42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1" fontId="17" fillId="0" borderId="17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46" fontId="28" fillId="0" borderId="0" xfId="0" applyNumberFormat="1" applyFont="1" applyFill="1" applyBorder="1" applyAlignment="1">
      <alignment horizontal="left"/>
    </xf>
    <xf numFmtId="178" fontId="20" fillId="0" borderId="17" xfId="0" applyNumberFormat="1" applyFont="1" applyBorder="1" applyAlignment="1">
      <alignment horizontal="center"/>
    </xf>
    <xf numFmtId="20" fontId="20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168" fontId="29" fillId="0" borderId="43" xfId="0" applyNumberFormat="1" applyFont="1" applyBorder="1" applyAlignment="1">
      <alignment horizontal="center"/>
    </xf>
    <xf numFmtId="168" fontId="29" fillId="0" borderId="44" xfId="0" applyNumberFormat="1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30" fillId="0" borderId="45" xfId="0" applyFont="1" applyBorder="1" applyAlignment="1">
      <alignment horizontal="right"/>
    </xf>
    <xf numFmtId="0" fontId="30" fillId="0" borderId="38" xfId="0" applyFont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44" xfId="0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167" fontId="17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35" borderId="14" xfId="0" applyFont="1" applyFill="1" applyBorder="1" applyAlignment="1">
      <alignment horizontal="center"/>
    </xf>
    <xf numFmtId="0" fontId="17" fillId="36" borderId="14" xfId="0" applyFont="1" applyFill="1" applyBorder="1" applyAlignment="1">
      <alignment horizontal="center"/>
    </xf>
    <xf numFmtId="0" fontId="17" fillId="36" borderId="4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39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21" fontId="0" fillId="0" borderId="0" xfId="0" applyNumberFormat="1" applyFill="1" applyAlignment="1">
      <alignment/>
    </xf>
    <xf numFmtId="0" fontId="17" fillId="0" borderId="32" xfId="0" applyFont="1" applyFill="1" applyBorder="1" applyAlignment="1">
      <alignment wrapText="1"/>
    </xf>
    <xf numFmtId="21" fontId="17" fillId="33" borderId="33" xfId="0" applyNumberFormat="1" applyFont="1" applyFill="1" applyBorder="1" applyAlignment="1">
      <alignment horizontal="center" wrapText="1"/>
    </xf>
    <xf numFmtId="168" fontId="17" fillId="33" borderId="31" xfId="0" applyNumberFormat="1" applyFont="1" applyFill="1" applyBorder="1" applyAlignment="1">
      <alignment horizontal="center" wrapText="1"/>
    </xf>
    <xf numFmtId="21" fontId="17" fillId="33" borderId="32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left" wrapText="1"/>
    </xf>
    <xf numFmtId="1" fontId="17" fillId="0" borderId="36" xfId="0" applyNumberFormat="1" applyFont="1" applyFill="1" applyBorder="1" applyAlignment="1">
      <alignment horizontal="center" wrapText="1"/>
    </xf>
    <xf numFmtId="21" fontId="17" fillId="0" borderId="32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7" fillId="0" borderId="18" xfId="0" applyFont="1" applyFill="1" applyBorder="1" applyAlignment="1">
      <alignment horizontal="left" wrapText="1"/>
    </xf>
    <xf numFmtId="21" fontId="17" fillId="33" borderId="16" xfId="0" applyNumberFormat="1" applyFont="1" applyFill="1" applyBorder="1" applyAlignment="1">
      <alignment horizontal="center" wrapText="1"/>
    </xf>
    <xf numFmtId="21" fontId="17" fillId="33" borderId="45" xfId="0" applyNumberFormat="1" applyFont="1" applyFill="1" applyBorder="1" applyAlignment="1">
      <alignment horizontal="center" wrapText="1"/>
    </xf>
    <xf numFmtId="168" fontId="17" fillId="33" borderId="50" xfId="0" applyNumberFormat="1" applyFont="1" applyFill="1" applyBorder="1" applyAlignment="1">
      <alignment horizontal="center" wrapText="1"/>
    </xf>
    <xf numFmtId="21" fontId="17" fillId="33" borderId="51" xfId="0" applyNumberFormat="1" applyFont="1" applyFill="1" applyBorder="1" applyAlignment="1">
      <alignment horizontal="center"/>
    </xf>
    <xf numFmtId="1" fontId="17" fillId="0" borderId="44" xfId="0" applyNumberFormat="1" applyFont="1" applyFill="1" applyBorder="1" applyAlignment="1">
      <alignment horizontal="center" wrapText="1"/>
    </xf>
    <xf numFmtId="21" fontId="17" fillId="0" borderId="51" xfId="0" applyNumberFormat="1" applyFont="1" applyFill="1" applyBorder="1" applyAlignment="1">
      <alignment horizontal="center"/>
    </xf>
    <xf numFmtId="171" fontId="4" fillId="0" borderId="14" xfId="0" applyNumberFormat="1" applyFont="1" applyFill="1" applyBorder="1" applyAlignment="1">
      <alignment wrapText="1"/>
    </xf>
    <xf numFmtId="171" fontId="4" fillId="0" borderId="17" xfId="0" applyNumberFormat="1" applyFont="1" applyFill="1" applyBorder="1" applyAlignment="1">
      <alignment wrapText="1"/>
    </xf>
    <xf numFmtId="171" fontId="7" fillId="0" borderId="17" xfId="0" applyNumberFormat="1" applyFont="1" applyFill="1" applyBorder="1" applyAlignment="1">
      <alignment wrapText="1"/>
    </xf>
    <xf numFmtId="171" fontId="4" fillId="0" borderId="20" xfId="0" applyNumberFormat="1" applyFont="1" applyFill="1" applyBorder="1" applyAlignment="1">
      <alignment wrapText="1"/>
    </xf>
    <xf numFmtId="171" fontId="0" fillId="0" borderId="0" xfId="0" applyNumberFormat="1" applyFill="1" applyAlignment="1">
      <alignment/>
    </xf>
    <xf numFmtId="21" fontId="17" fillId="33" borderId="13" xfId="0" applyNumberFormat="1" applyFont="1" applyFill="1" applyBorder="1" applyAlignment="1">
      <alignment horizontal="center" wrapText="1"/>
    </xf>
    <xf numFmtId="21" fontId="17" fillId="33" borderId="15" xfId="0" applyNumberFormat="1" applyFont="1" applyFill="1" applyBorder="1" applyAlignment="1">
      <alignment horizontal="center"/>
    </xf>
    <xf numFmtId="1" fontId="17" fillId="0" borderId="40" xfId="0" applyNumberFormat="1" applyFont="1" applyFill="1" applyBorder="1" applyAlignment="1">
      <alignment horizontal="center" wrapText="1"/>
    </xf>
    <xf numFmtId="21" fontId="17" fillId="0" borderId="15" xfId="0" applyNumberFormat="1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 wrapText="1"/>
    </xf>
    <xf numFmtId="171" fontId="18" fillId="33" borderId="34" xfId="0" applyNumberFormat="1" applyFont="1" applyFill="1" applyBorder="1" applyAlignment="1">
      <alignment horizontal="center" wrapText="1"/>
    </xf>
    <xf numFmtId="21" fontId="18" fillId="33" borderId="45" xfId="0" applyNumberFormat="1" applyFont="1" applyFill="1" applyBorder="1" applyAlignment="1">
      <alignment horizontal="center" wrapText="1"/>
    </xf>
    <xf numFmtId="168" fontId="18" fillId="33" borderId="50" xfId="0" applyNumberFormat="1" applyFont="1" applyFill="1" applyBorder="1" applyAlignment="1">
      <alignment horizontal="center" wrapText="1"/>
    </xf>
    <xf numFmtId="171" fontId="18" fillId="33" borderId="38" xfId="0" applyNumberFormat="1" applyFont="1" applyFill="1" applyBorder="1" applyAlignment="1">
      <alignment horizontal="center" wrapText="1"/>
    </xf>
    <xf numFmtId="1" fontId="18" fillId="0" borderId="44" xfId="0" applyNumberFormat="1" applyFont="1" applyFill="1" applyBorder="1" applyAlignment="1">
      <alignment horizontal="center" wrapText="1"/>
    </xf>
    <xf numFmtId="21" fontId="18" fillId="0" borderId="5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wrapText="1"/>
    </xf>
    <xf numFmtId="1" fontId="7" fillId="0" borderId="17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4" fillId="35" borderId="33" xfId="0" applyFont="1" applyFill="1" applyBorder="1" applyAlignment="1" quotePrefix="1">
      <alignment horizontal="right" wrapText="1"/>
    </xf>
    <xf numFmtId="0" fontId="4" fillId="35" borderId="34" xfId="0" applyFont="1" applyFill="1" applyBorder="1" applyAlignment="1">
      <alignment horizontal="center" wrapText="1"/>
    </xf>
    <xf numFmtId="0" fontId="4" fillId="35" borderId="34" xfId="0" applyFont="1" applyFill="1" applyBorder="1" applyAlignment="1">
      <alignment wrapText="1"/>
    </xf>
    <xf numFmtId="171" fontId="4" fillId="35" borderId="34" xfId="0" applyNumberFormat="1" applyFont="1" applyFill="1" applyBorder="1" applyAlignment="1">
      <alignment wrapText="1"/>
    </xf>
    <xf numFmtId="21" fontId="4" fillId="35" borderId="34" xfId="0" applyNumberFormat="1" applyFont="1" applyFill="1" applyBorder="1" applyAlignment="1">
      <alignment horizontal="center" wrapText="1"/>
    </xf>
    <xf numFmtId="21" fontId="5" fillId="35" borderId="34" xfId="0" applyNumberFormat="1" applyFont="1" applyFill="1" applyBorder="1" applyAlignment="1">
      <alignment/>
    </xf>
    <xf numFmtId="0" fontId="4" fillId="35" borderId="32" xfId="0" applyFont="1" applyFill="1" applyBorder="1" applyAlignment="1">
      <alignment wrapText="1"/>
    </xf>
    <xf numFmtId="0" fontId="4" fillId="35" borderId="19" xfId="0" applyFont="1" applyFill="1" applyBorder="1" applyAlignment="1" quotePrefix="1">
      <alignment horizontal="right" wrapText="1"/>
    </xf>
    <xf numFmtId="0" fontId="4" fillId="35" borderId="20" xfId="0" applyFont="1" applyFill="1" applyBorder="1" applyAlignment="1">
      <alignment horizontal="center" wrapText="1"/>
    </xf>
    <xf numFmtId="0" fontId="4" fillId="35" borderId="20" xfId="0" applyFont="1" applyFill="1" applyBorder="1" applyAlignment="1">
      <alignment wrapText="1"/>
    </xf>
    <xf numFmtId="171" fontId="4" fillId="35" borderId="20" xfId="0" applyNumberFormat="1" applyFont="1" applyFill="1" applyBorder="1" applyAlignment="1">
      <alignment wrapText="1"/>
    </xf>
    <xf numFmtId="21" fontId="4" fillId="35" borderId="20" xfId="0" applyNumberFormat="1" applyFont="1" applyFill="1" applyBorder="1" applyAlignment="1">
      <alignment horizontal="center" wrapText="1"/>
    </xf>
    <xf numFmtId="21" fontId="5" fillId="35" borderId="20" xfId="0" applyNumberFormat="1" applyFont="1" applyFill="1" applyBorder="1" applyAlignment="1">
      <alignment/>
    </xf>
    <xf numFmtId="0" fontId="4" fillId="35" borderId="21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1" fillId="35" borderId="27" xfId="0" applyFont="1" applyFill="1" applyBorder="1" applyAlignment="1">
      <alignment horizontal="center" wrapText="1"/>
    </xf>
    <xf numFmtId="0" fontId="21" fillId="35" borderId="25" xfId="0" applyFont="1" applyFill="1" applyBorder="1" applyAlignment="1">
      <alignment horizontal="center" wrapText="1"/>
    </xf>
    <xf numFmtId="0" fontId="21" fillId="35" borderId="30" xfId="0" applyFont="1" applyFill="1" applyBorder="1" applyAlignment="1">
      <alignment horizontal="center" wrapText="1"/>
    </xf>
    <xf numFmtId="21" fontId="18" fillId="33" borderId="16" xfId="0" applyNumberFormat="1" applyFont="1" applyFill="1" applyBorder="1" applyAlignment="1">
      <alignment horizontal="center" wrapText="1"/>
    </xf>
    <xf numFmtId="168" fontId="18" fillId="33" borderId="52" xfId="0" applyNumberFormat="1" applyFont="1" applyFill="1" applyBorder="1" applyAlignment="1">
      <alignment horizontal="center" wrapText="1"/>
    </xf>
    <xf numFmtId="171" fontId="18" fillId="33" borderId="17" xfId="0" applyNumberFormat="1" applyFont="1" applyFill="1" applyBorder="1" applyAlignment="1">
      <alignment horizontal="center" wrapText="1"/>
    </xf>
    <xf numFmtId="21" fontId="18" fillId="33" borderId="18" xfId="0" applyNumberFormat="1" applyFont="1" applyFill="1" applyBorder="1" applyAlignment="1">
      <alignment horizontal="center"/>
    </xf>
    <xf numFmtId="1" fontId="18" fillId="0" borderId="42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9" fillId="35" borderId="0" xfId="0" applyFont="1" applyFill="1" applyBorder="1" applyAlignment="1">
      <alignment horizontal="center"/>
    </xf>
    <xf numFmtId="0" fontId="19" fillId="35" borderId="53" xfId="0" applyFont="1" applyFill="1" applyBorder="1" applyAlignment="1">
      <alignment/>
    </xf>
    <xf numFmtId="46" fontId="23" fillId="33" borderId="38" xfId="0" applyNumberFormat="1" applyFont="1" applyFill="1" applyBorder="1" applyAlignment="1">
      <alignment horizontal="center"/>
    </xf>
    <xf numFmtId="21" fontId="23" fillId="33" borderId="38" xfId="0" applyNumberFormat="1" applyFont="1" applyFill="1" applyBorder="1" applyAlignment="1">
      <alignment horizontal="center"/>
    </xf>
    <xf numFmtId="21" fontId="24" fillId="33" borderId="51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171" fontId="1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46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21" fontId="31" fillId="0" borderId="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21" fontId="4" fillId="0" borderId="0" xfId="0" applyNumberFormat="1" applyFont="1" applyFill="1" applyBorder="1" applyAlignment="1">
      <alignment horizontal="center" wrapText="1"/>
    </xf>
    <xf numFmtId="21" fontId="5" fillId="0" borderId="0" xfId="0" applyNumberFormat="1" applyFont="1" applyFill="1" applyBorder="1" applyAlignment="1">
      <alignment/>
    </xf>
    <xf numFmtId="0" fontId="75" fillId="0" borderId="16" xfId="0" applyFont="1" applyFill="1" applyBorder="1" applyAlignment="1" quotePrefix="1">
      <alignment horizontal="right" wrapText="1"/>
    </xf>
    <xf numFmtId="0" fontId="75" fillId="0" borderId="17" xfId="0" applyFont="1" applyFill="1" applyBorder="1" applyAlignment="1">
      <alignment horizontal="center" wrapText="1"/>
    </xf>
    <xf numFmtId="0" fontId="75" fillId="0" borderId="17" xfId="0" applyFont="1" applyFill="1" applyBorder="1" applyAlignment="1">
      <alignment wrapText="1"/>
    </xf>
    <xf numFmtId="21" fontId="75" fillId="0" borderId="17" xfId="0" applyNumberFormat="1" applyFont="1" applyFill="1" applyBorder="1" applyAlignment="1">
      <alignment horizontal="center" wrapText="1"/>
    </xf>
    <xf numFmtId="21" fontId="76" fillId="0" borderId="17" xfId="0" applyNumberFormat="1" applyFont="1" applyFill="1" applyBorder="1" applyAlignment="1">
      <alignment/>
    </xf>
    <xf numFmtId="0" fontId="75" fillId="0" borderId="18" xfId="0" applyFont="1" applyFill="1" applyBorder="1" applyAlignment="1">
      <alignment wrapText="1"/>
    </xf>
    <xf numFmtId="0" fontId="77" fillId="0" borderId="0" xfId="0" applyFont="1" applyFill="1" applyAlignment="1">
      <alignment/>
    </xf>
    <xf numFmtId="0" fontId="18" fillId="37" borderId="32" xfId="0" applyFont="1" applyFill="1" applyBorder="1" applyAlignment="1">
      <alignment wrapText="1"/>
    </xf>
    <xf numFmtId="0" fontId="18" fillId="37" borderId="18" xfId="0" applyFont="1" applyFill="1" applyBorder="1" applyAlignment="1">
      <alignment wrapText="1"/>
    </xf>
    <xf numFmtId="21" fontId="17" fillId="33" borderId="54" xfId="0" applyNumberFormat="1" applyFont="1" applyFill="1" applyBorder="1" applyAlignment="1">
      <alignment horizontal="center" wrapText="1"/>
    </xf>
    <xf numFmtId="168" fontId="17" fillId="33" borderId="53" xfId="0" applyNumberFormat="1" applyFont="1" applyFill="1" applyBorder="1" applyAlignment="1">
      <alignment horizontal="center" wrapText="1"/>
    </xf>
    <xf numFmtId="21" fontId="17" fillId="33" borderId="55" xfId="0" applyNumberFormat="1" applyFont="1" applyFill="1" applyBorder="1" applyAlignment="1">
      <alignment horizontal="center"/>
    </xf>
    <xf numFmtId="0" fontId="17" fillId="0" borderId="56" xfId="0" applyFont="1" applyFill="1" applyBorder="1" applyAlignment="1">
      <alignment horizontal="left" wrapText="1"/>
    </xf>
    <xf numFmtId="21" fontId="17" fillId="0" borderId="55" xfId="0" applyNumberFormat="1" applyFont="1" applyFill="1" applyBorder="1" applyAlignment="1">
      <alignment horizontal="center"/>
    </xf>
    <xf numFmtId="21" fontId="18" fillId="0" borderId="57" xfId="52" applyNumberFormat="1" applyFont="1" applyFill="1" applyBorder="1" applyAlignment="1">
      <alignment horizontal="center" wrapText="1"/>
      <protection/>
    </xf>
    <xf numFmtId="21" fontId="18" fillId="0" borderId="58" xfId="52" applyNumberFormat="1" applyFont="1" applyFill="1" applyBorder="1" applyAlignment="1">
      <alignment horizontal="center" wrapText="1"/>
      <protection/>
    </xf>
    <xf numFmtId="21" fontId="18" fillId="0" borderId="59" xfId="52" applyNumberFormat="1" applyFont="1" applyFill="1" applyBorder="1" applyAlignment="1">
      <alignment horizontal="center" wrapText="1"/>
      <protection/>
    </xf>
    <xf numFmtId="1" fontId="34" fillId="0" borderId="36" xfId="0" applyNumberFormat="1" applyFont="1" applyFill="1" applyBorder="1" applyAlignment="1">
      <alignment horizontal="center" wrapText="1"/>
    </xf>
    <xf numFmtId="21" fontId="34" fillId="0" borderId="32" xfId="0" applyNumberFormat="1" applyFont="1" applyFill="1" applyBorder="1" applyAlignment="1">
      <alignment horizontal="center"/>
    </xf>
    <xf numFmtId="21" fontId="34" fillId="0" borderId="33" xfId="52" applyNumberFormat="1" applyFont="1" applyFill="1" applyBorder="1" applyAlignment="1">
      <alignment wrapText="1"/>
      <protection/>
    </xf>
    <xf numFmtId="167" fontId="34" fillId="0" borderId="34" xfId="52" applyNumberFormat="1" applyFont="1" applyFill="1" applyBorder="1" applyAlignment="1">
      <alignment horizontal="center" wrapText="1"/>
      <protection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33" xfId="0" applyFont="1" applyFill="1" applyBorder="1" applyAlignment="1">
      <alignment horizontal="right" wrapText="1"/>
    </xf>
    <xf numFmtId="0" fontId="34" fillId="0" borderId="31" xfId="0" applyFont="1" applyFill="1" applyBorder="1" applyAlignment="1">
      <alignment horizontal="center" wrapText="1"/>
    </xf>
    <xf numFmtId="0" fontId="34" fillId="0" borderId="34" xfId="0" applyFont="1" applyFill="1" applyBorder="1" applyAlignment="1">
      <alignment wrapText="1"/>
    </xf>
    <xf numFmtId="0" fontId="34" fillId="0" borderId="34" xfId="0" applyFont="1" applyFill="1" applyBorder="1" applyAlignment="1">
      <alignment horizontal="right" wrapText="1"/>
    </xf>
    <xf numFmtId="0" fontId="34" fillId="0" borderId="35" xfId="0" applyFont="1" applyFill="1" applyBorder="1" applyAlignment="1">
      <alignment wrapText="1"/>
    </xf>
    <xf numFmtId="171" fontId="34" fillId="0" borderId="36" xfId="0" applyNumberFormat="1" applyFont="1" applyFill="1" applyBorder="1" applyAlignment="1">
      <alignment horizontal="center" wrapText="1"/>
    </xf>
    <xf numFmtId="21" fontId="34" fillId="0" borderId="52" xfId="0" applyNumberFormat="1" applyFont="1" applyFill="1" applyBorder="1" applyAlignment="1">
      <alignment horizontal="center" wrapText="1"/>
    </xf>
    <xf numFmtId="167" fontId="34" fillId="0" borderId="36" xfId="0" applyNumberFormat="1" applyFont="1" applyFill="1" applyBorder="1" applyAlignment="1">
      <alignment horizontal="center" wrapText="1"/>
    </xf>
    <xf numFmtId="21" fontId="34" fillId="0" borderId="52" xfId="52" applyNumberFormat="1" applyFont="1" applyFill="1" applyBorder="1" applyAlignment="1">
      <alignment horizontal="center" vertical="center"/>
      <protection/>
    </xf>
    <xf numFmtId="0" fontId="34" fillId="0" borderId="52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right" wrapText="1"/>
    </xf>
    <xf numFmtId="0" fontId="34" fillId="0" borderId="17" xfId="0" applyFont="1" applyFill="1" applyBorder="1" applyAlignment="1">
      <alignment wrapText="1"/>
    </xf>
    <xf numFmtId="0" fontId="34" fillId="0" borderId="37" xfId="0" applyFont="1" applyFill="1" applyBorder="1" applyAlignment="1">
      <alignment wrapText="1"/>
    </xf>
    <xf numFmtId="21" fontId="34" fillId="0" borderId="57" xfId="52" applyNumberFormat="1" applyFont="1" applyFill="1" applyBorder="1" applyAlignment="1">
      <alignment horizontal="center" wrapText="1"/>
      <protection/>
    </xf>
    <xf numFmtId="21" fontId="34" fillId="0" borderId="18" xfId="0" applyNumberFormat="1" applyFont="1" applyFill="1" applyBorder="1" applyAlignment="1">
      <alignment horizontal="center"/>
    </xf>
    <xf numFmtId="1" fontId="34" fillId="0" borderId="42" xfId="0" applyNumberFormat="1" applyFont="1" applyFill="1" applyBorder="1" applyAlignment="1">
      <alignment horizontal="center" wrapText="1"/>
    </xf>
    <xf numFmtId="171" fontId="34" fillId="0" borderId="42" xfId="0" applyNumberFormat="1" applyFont="1" applyFill="1" applyBorder="1" applyAlignment="1">
      <alignment horizontal="center" wrapText="1"/>
    </xf>
    <xf numFmtId="167" fontId="34" fillId="0" borderId="42" xfId="0" applyNumberFormat="1" applyFont="1" applyFill="1" applyBorder="1" applyAlignment="1">
      <alignment horizontal="center" wrapText="1"/>
    </xf>
    <xf numFmtId="21" fontId="34" fillId="0" borderId="16" xfId="52" applyNumberFormat="1" applyFont="1" applyFill="1" applyBorder="1" applyAlignment="1">
      <alignment wrapText="1"/>
      <protection/>
    </xf>
    <xf numFmtId="167" fontId="34" fillId="0" borderId="17" xfId="52" applyNumberFormat="1" applyFont="1" applyFill="1" applyBorder="1" applyAlignment="1">
      <alignment horizontal="center" wrapText="1"/>
      <protection/>
    </xf>
    <xf numFmtId="0" fontId="34" fillId="0" borderId="42" xfId="0" applyFont="1" applyFill="1" applyBorder="1" applyAlignment="1">
      <alignment/>
    </xf>
    <xf numFmtId="0" fontId="34" fillId="0" borderId="42" xfId="0" applyFont="1" applyBorder="1" applyAlignment="1">
      <alignment/>
    </xf>
    <xf numFmtId="0" fontId="34" fillId="37" borderId="31" xfId="0" applyFont="1" applyFill="1" applyBorder="1" applyAlignment="1">
      <alignment horizontal="center" wrapText="1"/>
    </xf>
    <xf numFmtId="21" fontId="34" fillId="35" borderId="33" xfId="52" applyNumberFormat="1" applyFont="1" applyFill="1" applyBorder="1" applyAlignment="1">
      <alignment wrapText="1"/>
      <protection/>
    </xf>
    <xf numFmtId="167" fontId="34" fillId="35" borderId="34" xfId="52" applyNumberFormat="1" applyFont="1" applyFill="1" applyBorder="1" applyAlignment="1">
      <alignment horizontal="center" wrapText="1"/>
      <protection/>
    </xf>
    <xf numFmtId="21" fontId="34" fillId="35" borderId="32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34" fillId="37" borderId="52" xfId="0" applyFont="1" applyFill="1" applyBorder="1" applyAlignment="1">
      <alignment horizontal="center" wrapText="1"/>
    </xf>
    <xf numFmtId="0" fontId="34" fillId="0" borderId="36" xfId="0" applyFont="1" applyFill="1" applyBorder="1" applyAlignment="1">
      <alignment/>
    </xf>
    <xf numFmtId="0" fontId="34" fillId="0" borderId="36" xfId="0" applyFont="1" applyBorder="1" applyAlignment="1">
      <alignment/>
    </xf>
    <xf numFmtId="21" fontId="34" fillId="0" borderId="58" xfId="52" applyNumberFormat="1" applyFont="1" applyFill="1" applyBorder="1" applyAlignment="1">
      <alignment horizontal="center" wrapText="1"/>
      <protection/>
    </xf>
    <xf numFmtId="21" fontId="34" fillId="0" borderId="31" xfId="0" applyNumberFormat="1" applyFont="1" applyFill="1" applyBorder="1" applyAlignment="1">
      <alignment horizontal="center" wrapText="1"/>
    </xf>
    <xf numFmtId="21" fontId="34" fillId="0" borderId="31" xfId="52" applyNumberFormat="1" applyFont="1" applyFill="1" applyBorder="1" applyAlignment="1">
      <alignment horizontal="center" vertical="center"/>
      <protection/>
    </xf>
    <xf numFmtId="0" fontId="34" fillId="0" borderId="45" xfId="0" applyFont="1" applyFill="1" applyBorder="1" applyAlignment="1">
      <alignment horizontal="right" wrapText="1"/>
    </xf>
    <xf numFmtId="0" fontId="34" fillId="0" borderId="50" xfId="0" applyFont="1" applyFill="1" applyBorder="1" applyAlignment="1">
      <alignment horizontal="center" wrapText="1"/>
    </xf>
    <xf numFmtId="0" fontId="34" fillId="0" borderId="38" xfId="0" applyFont="1" applyFill="1" applyBorder="1" applyAlignment="1">
      <alignment wrapText="1"/>
    </xf>
    <xf numFmtId="0" fontId="34" fillId="0" borderId="38" xfId="0" applyFont="1" applyFill="1" applyBorder="1" applyAlignment="1">
      <alignment horizontal="right" wrapText="1"/>
    </xf>
    <xf numFmtId="0" fontId="34" fillId="0" borderId="60" xfId="0" applyFont="1" applyFill="1" applyBorder="1" applyAlignment="1">
      <alignment wrapText="1"/>
    </xf>
    <xf numFmtId="21" fontId="34" fillId="0" borderId="59" xfId="52" applyNumberFormat="1" applyFont="1" applyFill="1" applyBorder="1" applyAlignment="1">
      <alignment horizontal="center" wrapText="1"/>
      <protection/>
    </xf>
    <xf numFmtId="1" fontId="34" fillId="0" borderId="44" xfId="0" applyNumberFormat="1" applyFont="1" applyFill="1" applyBorder="1" applyAlignment="1">
      <alignment horizontal="center" wrapText="1"/>
    </xf>
    <xf numFmtId="21" fontId="34" fillId="0" borderId="51" xfId="0" applyNumberFormat="1" applyFont="1" applyFill="1" applyBorder="1" applyAlignment="1">
      <alignment horizontal="center"/>
    </xf>
    <xf numFmtId="21" fontId="34" fillId="0" borderId="50" xfId="0" applyNumberFormat="1" applyFont="1" applyFill="1" applyBorder="1" applyAlignment="1">
      <alignment horizontal="center" wrapText="1"/>
    </xf>
    <xf numFmtId="167" fontId="34" fillId="0" borderId="44" xfId="0" applyNumberFormat="1" applyFont="1" applyFill="1" applyBorder="1" applyAlignment="1">
      <alignment horizontal="center" wrapText="1"/>
    </xf>
    <xf numFmtId="21" fontId="34" fillId="0" borderId="45" xfId="52" applyNumberFormat="1" applyFont="1" applyFill="1" applyBorder="1" applyAlignment="1">
      <alignment wrapText="1"/>
      <protection/>
    </xf>
    <xf numFmtId="167" fontId="34" fillId="0" borderId="38" xfId="52" applyNumberFormat="1" applyFont="1" applyFill="1" applyBorder="1" applyAlignment="1">
      <alignment horizontal="center" wrapText="1"/>
      <protection/>
    </xf>
    <xf numFmtId="0" fontId="34" fillId="0" borderId="61" xfId="0" applyFont="1" applyBorder="1" applyAlignment="1">
      <alignment/>
    </xf>
    <xf numFmtId="0" fontId="17" fillId="34" borderId="40" xfId="0" applyFont="1" applyFill="1" applyBorder="1" applyAlignment="1">
      <alignment horizontal="center"/>
    </xf>
    <xf numFmtId="3" fontId="17" fillId="0" borderId="37" xfId="0" applyNumberFormat="1" applyFont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20" fontId="20" fillId="0" borderId="37" xfId="0" applyNumberFormat="1" applyFont="1" applyBorder="1" applyAlignment="1">
      <alignment horizontal="center"/>
    </xf>
    <xf numFmtId="0" fontId="18" fillId="0" borderId="60" xfId="0" applyFont="1" applyFill="1" applyBorder="1" applyAlignment="1">
      <alignment wrapText="1"/>
    </xf>
    <xf numFmtId="0" fontId="18" fillId="0" borderId="62" xfId="0" applyFont="1" applyFill="1" applyBorder="1" applyAlignment="1">
      <alignment horizontal="left" wrapText="1"/>
    </xf>
    <xf numFmtId="0" fontId="17" fillId="0" borderId="44" xfId="0" applyFont="1" applyFill="1" applyBorder="1" applyAlignment="1">
      <alignment wrapText="1"/>
    </xf>
    <xf numFmtId="0" fontId="18" fillId="0" borderId="62" xfId="0" applyFont="1" applyFill="1" applyBorder="1" applyAlignment="1">
      <alignment horizontal="center" wrapText="1"/>
    </xf>
    <xf numFmtId="0" fontId="20" fillId="38" borderId="26" xfId="0" applyFont="1" applyFill="1" applyBorder="1" applyAlignment="1">
      <alignment horizontal="center" wrapText="1"/>
    </xf>
    <xf numFmtId="0" fontId="21" fillId="38" borderId="26" xfId="0" applyFont="1" applyFill="1" applyBorder="1" applyAlignment="1">
      <alignment horizontal="center" wrapText="1"/>
    </xf>
    <xf numFmtId="0" fontId="20" fillId="38" borderId="12" xfId="0" applyFont="1" applyFill="1" applyBorder="1" applyAlignment="1">
      <alignment horizontal="center" wrapText="1"/>
    </xf>
    <xf numFmtId="167" fontId="17" fillId="33" borderId="14" xfId="0" applyNumberFormat="1" applyFont="1" applyFill="1" applyBorder="1" applyAlignment="1">
      <alignment horizontal="center" wrapText="1"/>
    </xf>
    <xf numFmtId="167" fontId="17" fillId="33" borderId="34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wrapText="1"/>
    </xf>
    <xf numFmtId="21" fontId="34" fillId="0" borderId="58" xfId="0" applyNumberFormat="1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right" wrapText="1"/>
    </xf>
    <xf numFmtId="0" fontId="35" fillId="0" borderId="63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wrapText="1"/>
    </xf>
    <xf numFmtId="0" fontId="35" fillId="0" borderId="14" xfId="0" applyFont="1" applyFill="1" applyBorder="1" applyAlignment="1">
      <alignment horizontal="right" wrapText="1"/>
    </xf>
    <xf numFmtId="0" fontId="35" fillId="0" borderId="14" xfId="0" applyFont="1" applyBorder="1" applyAlignment="1">
      <alignment/>
    </xf>
    <xf numFmtId="0" fontId="35" fillId="0" borderId="64" xfId="0" applyFont="1" applyFill="1" applyBorder="1" applyAlignment="1">
      <alignment wrapText="1"/>
    </xf>
    <xf numFmtId="21" fontId="17" fillId="0" borderId="65" xfId="52" applyNumberFormat="1" applyFont="1" applyFill="1" applyBorder="1" applyAlignment="1">
      <alignment horizontal="center" wrapText="1"/>
      <protection/>
    </xf>
    <xf numFmtId="21" fontId="35" fillId="0" borderId="65" xfId="52" applyNumberFormat="1" applyFont="1" applyFill="1" applyBorder="1" applyAlignment="1">
      <alignment horizontal="center" wrapText="1"/>
      <protection/>
    </xf>
    <xf numFmtId="1" fontId="35" fillId="0" borderId="36" xfId="0" applyNumberFormat="1" applyFont="1" applyFill="1" applyBorder="1" applyAlignment="1">
      <alignment horizontal="center" wrapText="1"/>
    </xf>
    <xf numFmtId="21" fontId="35" fillId="0" borderId="32" xfId="0" applyNumberFormat="1" applyFont="1" applyFill="1" applyBorder="1" applyAlignment="1">
      <alignment horizontal="center"/>
    </xf>
    <xf numFmtId="171" fontId="35" fillId="0" borderId="40" xfId="0" applyNumberFormat="1" applyFont="1" applyFill="1" applyBorder="1" applyAlignment="1">
      <alignment horizontal="center" wrapText="1"/>
    </xf>
    <xf numFmtId="21" fontId="35" fillId="0" borderId="15" xfId="0" applyNumberFormat="1" applyFont="1" applyFill="1" applyBorder="1" applyAlignment="1">
      <alignment horizontal="center"/>
    </xf>
    <xf numFmtId="21" fontId="35" fillId="0" borderId="65" xfId="52" applyNumberFormat="1" applyFont="1" applyFill="1" applyBorder="1" applyAlignment="1">
      <alignment horizontal="center" vertical="center"/>
      <protection/>
    </xf>
    <xf numFmtId="167" fontId="35" fillId="0" borderId="40" xfId="0" applyNumberFormat="1" applyFont="1" applyFill="1" applyBorder="1" applyAlignment="1">
      <alignment horizontal="center" wrapText="1"/>
    </xf>
    <xf numFmtId="21" fontId="35" fillId="0" borderId="33" xfId="52" applyNumberFormat="1" applyFont="1" applyFill="1" applyBorder="1" applyAlignment="1">
      <alignment wrapText="1"/>
      <protection/>
    </xf>
    <xf numFmtId="167" fontId="35" fillId="0" borderId="34" xfId="52" applyNumberFormat="1" applyFont="1" applyFill="1" applyBorder="1" applyAlignment="1">
      <alignment horizontal="center" wrapText="1"/>
      <protection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33" xfId="0" applyFont="1" applyFill="1" applyBorder="1" applyAlignment="1">
      <alignment horizontal="right" wrapText="1"/>
    </xf>
    <xf numFmtId="0" fontId="35" fillId="0" borderId="31" xfId="0" applyFont="1" applyFill="1" applyBorder="1" applyAlignment="1">
      <alignment horizontal="center" wrapText="1"/>
    </xf>
    <xf numFmtId="0" fontId="35" fillId="0" borderId="34" xfId="0" applyFont="1" applyFill="1" applyBorder="1" applyAlignment="1">
      <alignment wrapText="1"/>
    </xf>
    <xf numFmtId="0" fontId="35" fillId="0" borderId="34" xfId="0" applyFont="1" applyFill="1" applyBorder="1" applyAlignment="1">
      <alignment horizontal="right" wrapText="1"/>
    </xf>
    <xf numFmtId="0" fontId="35" fillId="0" borderId="35" xfId="0" applyFont="1" applyFill="1" applyBorder="1" applyAlignment="1">
      <alignment wrapText="1"/>
    </xf>
    <xf numFmtId="171" fontId="35" fillId="0" borderId="36" xfId="0" applyNumberFormat="1" applyFont="1" applyFill="1" applyBorder="1" applyAlignment="1">
      <alignment horizontal="center" wrapText="1"/>
    </xf>
    <xf numFmtId="21" fontId="35" fillId="0" borderId="52" xfId="0" applyNumberFormat="1" applyFont="1" applyFill="1" applyBorder="1" applyAlignment="1">
      <alignment horizontal="center" wrapText="1"/>
    </xf>
    <xf numFmtId="167" fontId="35" fillId="0" borderId="36" xfId="0" applyNumberFormat="1" applyFont="1" applyFill="1" applyBorder="1" applyAlignment="1">
      <alignment horizontal="center" wrapText="1"/>
    </xf>
    <xf numFmtId="21" fontId="35" fillId="0" borderId="52" xfId="52" applyNumberFormat="1" applyFont="1" applyFill="1" applyBorder="1" applyAlignment="1">
      <alignment horizontal="center" vertical="center"/>
      <protection/>
    </xf>
    <xf numFmtId="0" fontId="35" fillId="0" borderId="52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right" wrapText="1"/>
    </xf>
    <xf numFmtId="0" fontId="35" fillId="0" borderId="17" xfId="0" applyFont="1" applyFill="1" applyBorder="1" applyAlignment="1">
      <alignment wrapText="1"/>
    </xf>
    <xf numFmtId="0" fontId="35" fillId="0" borderId="37" xfId="0" applyFont="1" applyFill="1" applyBorder="1" applyAlignment="1">
      <alignment wrapText="1"/>
    </xf>
    <xf numFmtId="21" fontId="35" fillId="0" borderId="65" xfId="0" applyNumberFormat="1" applyFont="1" applyFill="1" applyBorder="1" applyAlignment="1">
      <alignment horizontal="center" wrapText="1"/>
    </xf>
    <xf numFmtId="21" fontId="35" fillId="0" borderId="65" xfId="52" applyNumberFormat="1" applyFont="1" applyFill="1" applyBorder="1" applyAlignment="1">
      <alignment horizontal="center" vertical="center" wrapText="1"/>
      <protection/>
    </xf>
    <xf numFmtId="21" fontId="17" fillId="0" borderId="66" xfId="52" applyNumberFormat="1" applyFont="1" applyFill="1" applyBorder="1" applyAlignment="1">
      <alignment horizontal="center" wrapText="1"/>
      <protection/>
    </xf>
    <xf numFmtId="21" fontId="35" fillId="0" borderId="66" xfId="52" applyNumberFormat="1" applyFont="1" applyFill="1" applyBorder="1" applyAlignment="1">
      <alignment horizontal="center" wrapText="1"/>
      <protection/>
    </xf>
    <xf numFmtId="167" fontId="35" fillId="0" borderId="34" xfId="0" applyNumberFormat="1" applyFont="1" applyFill="1" applyBorder="1" applyAlignment="1">
      <alignment horizontal="center"/>
    </xf>
    <xf numFmtId="21" fontId="17" fillId="0" borderId="67" xfId="52" applyNumberFormat="1" applyFont="1" applyFill="1" applyBorder="1" applyAlignment="1">
      <alignment horizontal="center" wrapText="1"/>
      <protection/>
    </xf>
    <xf numFmtId="21" fontId="35" fillId="0" borderId="67" xfId="52" applyNumberFormat="1" applyFont="1" applyFill="1" applyBorder="1" applyAlignment="1">
      <alignment horizontal="center" wrapText="1"/>
      <protection/>
    </xf>
    <xf numFmtId="21" fontId="35" fillId="0" borderId="53" xfId="52" applyNumberFormat="1" applyFont="1" applyFill="1" applyBorder="1" applyAlignment="1">
      <alignment horizontal="center" vertical="center"/>
      <protection/>
    </xf>
    <xf numFmtId="0" fontId="35" fillId="37" borderId="68" xfId="0" applyFont="1" applyFill="1" applyBorder="1" applyAlignment="1">
      <alignment horizontal="center" wrapText="1"/>
    </xf>
    <xf numFmtId="0" fontId="35" fillId="0" borderId="39" xfId="0" applyFont="1" applyFill="1" applyBorder="1" applyAlignment="1">
      <alignment wrapText="1"/>
    </xf>
    <xf numFmtId="0" fontId="35" fillId="0" borderId="69" xfId="0" applyFont="1" applyFill="1" applyBorder="1" applyAlignment="1">
      <alignment horizontal="right" wrapText="1"/>
    </xf>
    <xf numFmtId="0" fontId="35" fillId="0" borderId="69" xfId="0" applyFont="1" applyFill="1" applyBorder="1" applyAlignment="1">
      <alignment wrapText="1"/>
    </xf>
    <xf numFmtId="0" fontId="35" fillId="0" borderId="70" xfId="0" applyFont="1" applyFill="1" applyBorder="1" applyAlignment="1">
      <alignment wrapText="1"/>
    </xf>
    <xf numFmtId="21" fontId="17" fillId="0" borderId="71" xfId="52" applyNumberFormat="1" applyFont="1" applyFill="1" applyBorder="1" applyAlignment="1">
      <alignment horizontal="center" wrapText="1"/>
      <protection/>
    </xf>
    <xf numFmtId="21" fontId="35" fillId="0" borderId="71" xfId="52" applyNumberFormat="1" applyFont="1" applyFill="1" applyBorder="1" applyAlignment="1">
      <alignment horizontal="center" wrapText="1"/>
      <protection/>
    </xf>
    <xf numFmtId="1" fontId="35" fillId="0" borderId="0" xfId="0" applyNumberFormat="1" applyFont="1" applyFill="1" applyBorder="1" applyAlignment="1">
      <alignment horizontal="center" wrapText="1"/>
    </xf>
    <xf numFmtId="21" fontId="35" fillId="0" borderId="55" xfId="0" applyNumberFormat="1" applyFont="1" applyFill="1" applyBorder="1" applyAlignment="1">
      <alignment horizontal="center"/>
    </xf>
    <xf numFmtId="171" fontId="35" fillId="0" borderId="0" xfId="0" applyNumberFormat="1" applyFont="1" applyFill="1" applyBorder="1" applyAlignment="1">
      <alignment horizontal="center" wrapText="1"/>
    </xf>
    <xf numFmtId="21" fontId="35" fillId="0" borderId="68" xfId="52" applyNumberFormat="1" applyFont="1" applyFill="1" applyBorder="1" applyAlignment="1">
      <alignment horizontal="center" vertical="center"/>
      <protection/>
    </xf>
    <xf numFmtId="167" fontId="35" fillId="0" borderId="0" xfId="0" applyNumberFormat="1" applyFont="1" applyFill="1" applyBorder="1" applyAlignment="1">
      <alignment horizontal="center" wrapText="1"/>
    </xf>
    <xf numFmtId="21" fontId="35" fillId="0" borderId="54" xfId="52" applyNumberFormat="1" applyFont="1" applyFill="1" applyBorder="1" applyAlignment="1">
      <alignment wrapText="1"/>
      <protection/>
    </xf>
    <xf numFmtId="167" fontId="35" fillId="0" borderId="39" xfId="52" applyNumberFormat="1" applyFont="1" applyFill="1" applyBorder="1" applyAlignment="1">
      <alignment horizontal="center" wrapText="1"/>
      <protection/>
    </xf>
    <xf numFmtId="21" fontId="35" fillId="0" borderId="0" xfId="0" applyNumberFormat="1" applyFont="1" applyFill="1" applyBorder="1" applyAlignment="1">
      <alignment/>
    </xf>
    <xf numFmtId="0" fontId="35" fillId="37" borderId="52" xfId="0" applyFont="1" applyFill="1" applyBorder="1" applyAlignment="1">
      <alignment horizontal="center" wrapText="1"/>
    </xf>
    <xf numFmtId="21" fontId="35" fillId="35" borderId="33" xfId="52" applyNumberFormat="1" applyFont="1" applyFill="1" applyBorder="1" applyAlignment="1">
      <alignment wrapText="1"/>
      <protection/>
    </xf>
    <xf numFmtId="167" fontId="35" fillId="35" borderId="34" xfId="52" applyNumberFormat="1" applyFont="1" applyFill="1" applyBorder="1" applyAlignment="1">
      <alignment horizontal="center" wrapText="1"/>
      <protection/>
    </xf>
    <xf numFmtId="21" fontId="35" fillId="35" borderId="32" xfId="0" applyNumberFormat="1" applyFont="1" applyFill="1" applyBorder="1" applyAlignment="1">
      <alignment horizontal="center"/>
    </xf>
    <xf numFmtId="0" fontId="35" fillId="0" borderId="36" xfId="0" applyFont="1" applyFill="1" applyBorder="1" applyAlignment="1">
      <alignment/>
    </xf>
    <xf numFmtId="21" fontId="35" fillId="0" borderId="36" xfId="0" applyNumberFormat="1" applyFont="1" applyFill="1" applyBorder="1" applyAlignment="1">
      <alignment/>
    </xf>
    <xf numFmtId="0" fontId="35" fillId="0" borderId="36" xfId="0" applyFont="1" applyBorder="1" applyAlignment="1">
      <alignment/>
    </xf>
    <xf numFmtId="0" fontId="35" fillId="0" borderId="45" xfId="0" applyFont="1" applyFill="1" applyBorder="1" applyAlignment="1">
      <alignment horizontal="right" wrapText="1"/>
    </xf>
    <xf numFmtId="0" fontId="35" fillId="37" borderId="50" xfId="0" applyFont="1" applyFill="1" applyBorder="1" applyAlignment="1">
      <alignment horizontal="center" wrapText="1"/>
    </xf>
    <xf numFmtId="0" fontId="35" fillId="0" borderId="38" xfId="0" applyFont="1" applyFill="1" applyBorder="1" applyAlignment="1">
      <alignment wrapText="1"/>
    </xf>
    <xf numFmtId="0" fontId="35" fillId="0" borderId="38" xfId="0" applyFont="1" applyFill="1" applyBorder="1" applyAlignment="1">
      <alignment horizontal="right" wrapText="1"/>
    </xf>
    <xf numFmtId="0" fontId="35" fillId="0" borderId="60" xfId="0" applyFont="1" applyFill="1" applyBorder="1" applyAlignment="1">
      <alignment wrapText="1"/>
    </xf>
    <xf numFmtId="21" fontId="17" fillId="0" borderId="59" xfId="52" applyNumberFormat="1" applyFont="1" applyFill="1" applyBorder="1" applyAlignment="1">
      <alignment horizontal="center" wrapText="1"/>
      <protection/>
    </xf>
    <xf numFmtId="21" fontId="35" fillId="0" borderId="59" xfId="52" applyNumberFormat="1" applyFont="1" applyFill="1" applyBorder="1" applyAlignment="1">
      <alignment horizontal="center" wrapText="1"/>
      <protection/>
    </xf>
    <xf numFmtId="1" fontId="35" fillId="0" borderId="44" xfId="0" applyNumberFormat="1" applyFont="1" applyFill="1" applyBorder="1" applyAlignment="1">
      <alignment horizontal="center" wrapText="1"/>
    </xf>
    <xf numFmtId="21" fontId="35" fillId="0" borderId="51" xfId="0" applyNumberFormat="1" applyFont="1" applyFill="1" applyBorder="1" applyAlignment="1">
      <alignment horizontal="center"/>
    </xf>
    <xf numFmtId="171" fontId="35" fillId="0" borderId="44" xfId="0" applyNumberFormat="1" applyFont="1" applyFill="1" applyBorder="1" applyAlignment="1">
      <alignment horizontal="center" wrapText="1"/>
    </xf>
    <xf numFmtId="21" fontId="35" fillId="0" borderId="50" xfId="0" applyNumberFormat="1" applyFont="1" applyFill="1" applyBorder="1" applyAlignment="1">
      <alignment horizontal="center" wrapText="1"/>
    </xf>
    <xf numFmtId="167" fontId="35" fillId="0" borderId="44" xfId="0" applyNumberFormat="1" applyFont="1" applyFill="1" applyBorder="1" applyAlignment="1">
      <alignment horizontal="center" wrapText="1"/>
    </xf>
    <xf numFmtId="21" fontId="35" fillId="35" borderId="45" xfId="52" applyNumberFormat="1" applyFont="1" applyFill="1" applyBorder="1" applyAlignment="1">
      <alignment wrapText="1"/>
      <protection/>
    </xf>
    <xf numFmtId="167" fontId="35" fillId="35" borderId="38" xfId="52" applyNumberFormat="1" applyFont="1" applyFill="1" applyBorder="1" applyAlignment="1">
      <alignment horizontal="center" wrapText="1"/>
      <protection/>
    </xf>
    <xf numFmtId="21" fontId="35" fillId="35" borderId="51" xfId="0" applyNumberFormat="1" applyFont="1" applyFill="1" applyBorder="1" applyAlignment="1">
      <alignment horizontal="center"/>
    </xf>
    <xf numFmtId="0" fontId="35" fillId="0" borderId="44" xfId="0" applyFont="1" applyFill="1" applyBorder="1" applyAlignment="1">
      <alignment/>
    </xf>
    <xf numFmtId="0" fontId="35" fillId="0" borderId="44" xfId="0" applyFont="1" applyBorder="1" applyAlignment="1">
      <alignment/>
    </xf>
    <xf numFmtId="167" fontId="17" fillId="33" borderId="39" xfId="0" applyNumberFormat="1" applyFont="1" applyFill="1" applyBorder="1" applyAlignment="1">
      <alignment horizontal="center" wrapText="1"/>
    </xf>
    <xf numFmtId="167" fontId="17" fillId="33" borderId="38" xfId="0" applyNumberFormat="1" applyFont="1" applyFill="1" applyBorder="1" applyAlignment="1">
      <alignment horizontal="center" wrapText="1"/>
    </xf>
    <xf numFmtId="167" fontId="18" fillId="33" borderId="34" xfId="0" applyNumberFormat="1" applyFont="1" applyFill="1" applyBorder="1" applyAlignment="1">
      <alignment horizontal="center" wrapText="1"/>
    </xf>
    <xf numFmtId="167" fontId="18" fillId="33" borderId="17" xfId="0" applyNumberFormat="1" applyFont="1" applyFill="1" applyBorder="1" applyAlignment="1">
      <alignment horizontal="center" wrapText="1"/>
    </xf>
    <xf numFmtId="21" fontId="18" fillId="33" borderId="21" xfId="0" applyNumberFormat="1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7" xfId="0" applyFont="1" applyFill="1" applyBorder="1" applyAlignment="1">
      <alignment wrapText="1"/>
    </xf>
    <xf numFmtId="178" fontId="17" fillId="0" borderId="17" xfId="0" applyNumberFormat="1" applyFont="1" applyBorder="1" applyAlignment="1">
      <alignment horizontal="center"/>
    </xf>
    <xf numFmtId="20" fontId="17" fillId="0" borderId="17" xfId="0" applyNumberFormat="1" applyFont="1" applyBorder="1" applyAlignment="1">
      <alignment horizontal="center"/>
    </xf>
    <xf numFmtId="20" fontId="17" fillId="0" borderId="37" xfId="0" applyNumberFormat="1" applyFont="1" applyBorder="1" applyAlignment="1">
      <alignment horizontal="center"/>
    </xf>
    <xf numFmtId="0" fontId="17" fillId="0" borderId="15" xfId="0" applyFont="1" applyFill="1" applyBorder="1" applyAlignment="1">
      <alignment horizontal="left" wrapText="1"/>
    </xf>
    <xf numFmtId="0" fontId="17" fillId="0" borderId="32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18" fillId="0" borderId="32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18" fillId="0" borderId="51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20" fontId="17" fillId="0" borderId="18" xfId="0" applyNumberFormat="1" applyFont="1" applyBorder="1" applyAlignment="1">
      <alignment horizontal="center"/>
    </xf>
    <xf numFmtId="0" fontId="78" fillId="0" borderId="33" xfId="0" applyFont="1" applyFill="1" applyBorder="1" applyAlignment="1">
      <alignment horizontal="right" wrapText="1"/>
    </xf>
    <xf numFmtId="0" fontId="78" fillId="0" borderId="52" xfId="0" applyFont="1" applyFill="1" applyBorder="1" applyAlignment="1">
      <alignment horizontal="center" wrapText="1"/>
    </xf>
    <xf numFmtId="21" fontId="79" fillId="33" borderId="33" xfId="0" applyNumberFormat="1" applyFont="1" applyFill="1" applyBorder="1" applyAlignment="1">
      <alignment horizontal="center" wrapText="1"/>
    </xf>
    <xf numFmtId="168" fontId="79" fillId="33" borderId="31" xfId="0" applyNumberFormat="1" applyFont="1" applyFill="1" applyBorder="1" applyAlignment="1">
      <alignment horizontal="center" wrapText="1"/>
    </xf>
    <xf numFmtId="167" fontId="79" fillId="33" borderId="34" xfId="0" applyNumberFormat="1" applyFont="1" applyFill="1" applyBorder="1" applyAlignment="1">
      <alignment horizontal="center" wrapText="1"/>
    </xf>
    <xf numFmtId="21" fontId="79" fillId="33" borderId="32" xfId="0" applyNumberFormat="1" applyFont="1" applyFill="1" applyBorder="1" applyAlignment="1">
      <alignment horizontal="center"/>
    </xf>
    <xf numFmtId="0" fontId="78" fillId="0" borderId="34" xfId="0" applyFont="1" applyFill="1" applyBorder="1" applyAlignment="1">
      <alignment wrapText="1"/>
    </xf>
    <xf numFmtId="0" fontId="78" fillId="0" borderId="17" xfId="0" applyFont="1" applyFill="1" applyBorder="1" applyAlignment="1">
      <alignment horizontal="right" wrapText="1"/>
    </xf>
    <xf numFmtId="0" fontId="78" fillId="0" borderId="17" xfId="0" applyFont="1" applyFill="1" applyBorder="1" applyAlignment="1">
      <alignment wrapText="1"/>
    </xf>
    <xf numFmtId="0" fontId="78" fillId="0" borderId="37" xfId="0" applyFont="1" applyFill="1" applyBorder="1" applyAlignment="1">
      <alignment wrapText="1"/>
    </xf>
    <xf numFmtId="0" fontId="79" fillId="0" borderId="17" xfId="0" applyFont="1" applyFill="1" applyBorder="1" applyAlignment="1">
      <alignment wrapText="1"/>
    </xf>
    <xf numFmtId="0" fontId="79" fillId="0" borderId="18" xfId="0" applyFont="1" applyFill="1" applyBorder="1" applyAlignment="1">
      <alignment horizontal="left" wrapText="1"/>
    </xf>
    <xf numFmtId="21" fontId="79" fillId="0" borderId="65" xfId="52" applyNumberFormat="1" applyFont="1" applyFill="1" applyBorder="1" applyAlignment="1">
      <alignment horizontal="center" vertical="center" wrapText="1"/>
      <protection/>
    </xf>
    <xf numFmtId="1" fontId="79" fillId="0" borderId="36" xfId="0" applyNumberFormat="1" applyFont="1" applyFill="1" applyBorder="1" applyAlignment="1">
      <alignment horizontal="center" wrapText="1"/>
    </xf>
    <xf numFmtId="21" fontId="79" fillId="0" borderId="32" xfId="0" applyNumberFormat="1" applyFont="1" applyFill="1" applyBorder="1" applyAlignment="1">
      <alignment horizontal="center"/>
    </xf>
    <xf numFmtId="21" fontId="78" fillId="0" borderId="65" xfId="52" applyNumberFormat="1" applyFont="1" applyFill="1" applyBorder="1" applyAlignment="1">
      <alignment horizontal="center" wrapText="1"/>
      <protection/>
    </xf>
    <xf numFmtId="1" fontId="78" fillId="0" borderId="36" xfId="0" applyNumberFormat="1" applyFont="1" applyFill="1" applyBorder="1" applyAlignment="1">
      <alignment horizontal="center" wrapText="1"/>
    </xf>
    <xf numFmtId="21" fontId="78" fillId="0" borderId="32" xfId="0" applyNumberFormat="1" applyFont="1" applyFill="1" applyBorder="1" applyAlignment="1">
      <alignment horizontal="center"/>
    </xf>
    <xf numFmtId="171" fontId="78" fillId="0" borderId="36" xfId="0" applyNumberFormat="1" applyFont="1" applyFill="1" applyBorder="1" applyAlignment="1">
      <alignment horizontal="center" wrapText="1"/>
    </xf>
    <xf numFmtId="21" fontId="78" fillId="0" borderId="52" xfId="52" applyNumberFormat="1" applyFont="1" applyFill="1" applyBorder="1" applyAlignment="1">
      <alignment horizontal="center" vertical="center"/>
      <protection/>
    </xf>
    <xf numFmtId="167" fontId="78" fillId="0" borderId="36" xfId="0" applyNumberFormat="1" applyFont="1" applyFill="1" applyBorder="1" applyAlignment="1">
      <alignment horizontal="center" wrapText="1"/>
    </xf>
    <xf numFmtId="21" fontId="78" fillId="0" borderId="33" xfId="52" applyNumberFormat="1" applyFont="1" applyFill="1" applyBorder="1" applyAlignment="1">
      <alignment wrapText="1"/>
      <protection/>
    </xf>
    <xf numFmtId="167" fontId="78" fillId="0" borderId="34" xfId="52" applyNumberFormat="1" applyFont="1" applyFill="1" applyBorder="1" applyAlignment="1">
      <alignment horizontal="center" wrapText="1"/>
      <protection/>
    </xf>
    <xf numFmtId="0" fontId="78" fillId="0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21" fontId="78" fillId="0" borderId="52" xfId="0" applyNumberFormat="1" applyFont="1" applyFill="1" applyBorder="1" applyAlignment="1">
      <alignment horizontal="center" wrapText="1"/>
    </xf>
    <xf numFmtId="21" fontId="79" fillId="33" borderId="16" xfId="0" applyNumberFormat="1" applyFont="1" applyFill="1" applyBorder="1" applyAlignment="1">
      <alignment horizontal="center" wrapText="1"/>
    </xf>
    <xf numFmtId="0" fontId="78" fillId="0" borderId="34" xfId="0" applyFont="1" applyFill="1" applyBorder="1" applyAlignment="1">
      <alignment horizontal="right" wrapText="1"/>
    </xf>
    <xf numFmtId="0" fontId="78" fillId="0" borderId="35" xfId="0" applyFont="1" applyFill="1" applyBorder="1" applyAlignment="1">
      <alignment wrapText="1"/>
    </xf>
    <xf numFmtId="0" fontId="79" fillId="0" borderId="32" xfId="0" applyFont="1" applyFill="1" applyBorder="1" applyAlignment="1">
      <alignment horizontal="left" wrapText="1"/>
    </xf>
    <xf numFmtId="21" fontId="78" fillId="0" borderId="53" xfId="52" applyNumberFormat="1" applyFont="1" applyFill="1" applyBorder="1" applyAlignment="1">
      <alignment horizontal="center" vertical="center"/>
      <protection/>
    </xf>
    <xf numFmtId="21" fontId="78" fillId="0" borderId="0" xfId="0" applyNumberFormat="1" applyFont="1" applyFill="1" applyBorder="1" applyAlignment="1">
      <alignment/>
    </xf>
    <xf numFmtId="0" fontId="78" fillId="37" borderId="52" xfId="0" applyFont="1" applyFill="1" applyBorder="1" applyAlignment="1">
      <alignment horizontal="center" wrapText="1"/>
    </xf>
    <xf numFmtId="168" fontId="79" fillId="33" borderId="52" xfId="0" applyNumberFormat="1" applyFont="1" applyFill="1" applyBorder="1" applyAlignment="1">
      <alignment horizontal="center" wrapText="1"/>
    </xf>
    <xf numFmtId="167" fontId="79" fillId="33" borderId="17" xfId="0" applyNumberFormat="1" applyFont="1" applyFill="1" applyBorder="1" applyAlignment="1">
      <alignment horizontal="center" wrapText="1"/>
    </xf>
    <xf numFmtId="21" fontId="79" fillId="33" borderId="18" xfId="0" applyNumberFormat="1" applyFont="1" applyFill="1" applyBorder="1" applyAlignment="1">
      <alignment horizontal="center"/>
    </xf>
    <xf numFmtId="21" fontId="79" fillId="0" borderId="57" xfId="52" applyNumberFormat="1" applyFont="1" applyFill="1" applyBorder="1" applyAlignment="1">
      <alignment horizontal="center" wrapText="1"/>
      <protection/>
    </xf>
    <xf numFmtId="21" fontId="79" fillId="0" borderId="18" xfId="0" applyNumberFormat="1" applyFont="1" applyFill="1" applyBorder="1" applyAlignment="1">
      <alignment horizontal="center"/>
    </xf>
    <xf numFmtId="21" fontId="78" fillId="0" borderId="57" xfId="52" applyNumberFormat="1" applyFont="1" applyFill="1" applyBorder="1" applyAlignment="1">
      <alignment horizontal="center" wrapText="1"/>
      <protection/>
    </xf>
    <xf numFmtId="1" fontId="78" fillId="0" borderId="42" xfId="0" applyNumberFormat="1" applyFont="1" applyFill="1" applyBorder="1" applyAlignment="1">
      <alignment horizontal="center" wrapText="1"/>
    </xf>
    <xf numFmtId="21" fontId="78" fillId="0" borderId="18" xfId="0" applyNumberFormat="1" applyFont="1" applyFill="1" applyBorder="1" applyAlignment="1">
      <alignment horizontal="center"/>
    </xf>
    <xf numFmtId="171" fontId="78" fillId="0" borderId="42" xfId="0" applyNumberFormat="1" applyFont="1" applyFill="1" applyBorder="1" applyAlignment="1">
      <alignment horizontal="center" wrapText="1"/>
    </xf>
    <xf numFmtId="167" fontId="78" fillId="0" borderId="42" xfId="0" applyNumberFormat="1" applyFont="1" applyFill="1" applyBorder="1" applyAlignment="1">
      <alignment horizontal="center" wrapText="1"/>
    </xf>
    <xf numFmtId="21" fontId="78" fillId="0" borderId="16" xfId="52" applyNumberFormat="1" applyFont="1" applyFill="1" applyBorder="1" applyAlignment="1">
      <alignment wrapText="1"/>
      <protection/>
    </xf>
    <xf numFmtId="167" fontId="78" fillId="0" borderId="17" xfId="52" applyNumberFormat="1" applyFont="1" applyFill="1" applyBorder="1" applyAlignment="1">
      <alignment horizontal="center" wrapText="1"/>
      <protection/>
    </xf>
    <xf numFmtId="0" fontId="78" fillId="0" borderId="42" xfId="0" applyFont="1" applyFill="1" applyBorder="1" applyAlignment="1">
      <alignment/>
    </xf>
    <xf numFmtId="21" fontId="78" fillId="0" borderId="42" xfId="0" applyNumberFormat="1" applyFont="1" applyFill="1" applyBorder="1" applyAlignment="1">
      <alignment/>
    </xf>
    <xf numFmtId="0" fontId="78" fillId="0" borderId="42" xfId="0" applyFont="1" applyBorder="1" applyAlignment="1">
      <alignment/>
    </xf>
    <xf numFmtId="0" fontId="78" fillId="37" borderId="31" xfId="0" applyFont="1" applyFill="1" applyBorder="1" applyAlignment="1">
      <alignment horizontal="center" wrapText="1"/>
    </xf>
    <xf numFmtId="21" fontId="79" fillId="0" borderId="72" xfId="52" applyNumberFormat="1" applyFont="1" applyFill="1" applyBorder="1" applyAlignment="1">
      <alignment horizontal="center" wrapText="1"/>
      <protection/>
    </xf>
    <xf numFmtId="21" fontId="78" fillId="0" borderId="72" xfId="52" applyNumberFormat="1" applyFont="1" applyFill="1" applyBorder="1" applyAlignment="1">
      <alignment horizontal="center" wrapText="1"/>
      <protection/>
    </xf>
    <xf numFmtId="21" fontId="78" fillId="35" borderId="33" xfId="52" applyNumberFormat="1" applyFont="1" applyFill="1" applyBorder="1" applyAlignment="1">
      <alignment wrapText="1"/>
      <protection/>
    </xf>
    <xf numFmtId="167" fontId="78" fillId="35" borderId="34" xfId="52" applyNumberFormat="1" applyFont="1" applyFill="1" applyBorder="1" applyAlignment="1">
      <alignment horizontal="center" wrapText="1"/>
      <protection/>
    </xf>
    <xf numFmtId="21" fontId="78" fillId="35" borderId="32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21" fontId="79" fillId="0" borderId="58" xfId="52" applyNumberFormat="1" applyFont="1" applyFill="1" applyBorder="1" applyAlignment="1">
      <alignment horizontal="center" wrapText="1"/>
      <protection/>
    </xf>
    <xf numFmtId="21" fontId="78" fillId="0" borderId="58" xfId="52" applyNumberFormat="1" applyFont="1" applyFill="1" applyBorder="1" applyAlignment="1">
      <alignment horizontal="center" wrapText="1"/>
      <protection/>
    </xf>
    <xf numFmtId="21" fontId="78" fillId="0" borderId="31" xfId="0" applyNumberFormat="1" applyFont="1" applyFill="1" applyBorder="1" applyAlignment="1">
      <alignment horizontal="center" wrapText="1"/>
    </xf>
    <xf numFmtId="0" fontId="80" fillId="0" borderId="33" xfId="0" applyFont="1" applyFill="1" applyBorder="1" applyAlignment="1">
      <alignment horizontal="right" wrapText="1"/>
    </xf>
    <xf numFmtId="21" fontId="81" fillId="33" borderId="33" xfId="0" applyNumberFormat="1" applyFont="1" applyFill="1" applyBorder="1" applyAlignment="1">
      <alignment horizontal="center" wrapText="1"/>
    </xf>
    <xf numFmtId="168" fontId="81" fillId="33" borderId="31" xfId="0" applyNumberFormat="1" applyFont="1" applyFill="1" applyBorder="1" applyAlignment="1">
      <alignment horizontal="center" wrapText="1"/>
    </xf>
    <xf numFmtId="167" fontId="81" fillId="33" borderId="34" xfId="0" applyNumberFormat="1" applyFont="1" applyFill="1" applyBorder="1" applyAlignment="1">
      <alignment horizontal="center" wrapText="1"/>
    </xf>
    <xf numFmtId="21" fontId="81" fillId="33" borderId="32" xfId="0" applyNumberFormat="1" applyFont="1" applyFill="1" applyBorder="1" applyAlignment="1">
      <alignment horizontal="center"/>
    </xf>
    <xf numFmtId="0" fontId="80" fillId="0" borderId="34" xfId="0" applyFont="1" applyFill="1" applyBorder="1" applyAlignment="1">
      <alignment wrapText="1"/>
    </xf>
    <xf numFmtId="0" fontId="80" fillId="0" borderId="34" xfId="0" applyFont="1" applyFill="1" applyBorder="1" applyAlignment="1">
      <alignment horizontal="right" wrapText="1"/>
    </xf>
    <xf numFmtId="0" fontId="80" fillId="0" borderId="35" xfId="0" applyFont="1" applyFill="1" applyBorder="1" applyAlignment="1">
      <alignment wrapText="1"/>
    </xf>
    <xf numFmtId="0" fontId="81" fillId="0" borderId="32" xfId="0" applyFont="1" applyFill="1" applyBorder="1" applyAlignment="1">
      <alignment horizontal="left" wrapText="1"/>
    </xf>
    <xf numFmtId="21" fontId="81" fillId="0" borderId="58" xfId="52" applyNumberFormat="1" applyFont="1" applyFill="1" applyBorder="1" applyAlignment="1">
      <alignment horizontal="center" wrapText="1"/>
      <protection/>
    </xf>
    <xf numFmtId="1" fontId="81" fillId="0" borderId="36" xfId="0" applyNumberFormat="1" applyFont="1" applyFill="1" applyBorder="1" applyAlignment="1">
      <alignment horizontal="center" wrapText="1"/>
    </xf>
    <xf numFmtId="21" fontId="81" fillId="0" borderId="32" xfId="0" applyNumberFormat="1" applyFont="1" applyFill="1" applyBorder="1" applyAlignment="1">
      <alignment horizontal="center"/>
    </xf>
    <xf numFmtId="21" fontId="80" fillId="0" borderId="58" xfId="52" applyNumberFormat="1" applyFont="1" applyFill="1" applyBorder="1" applyAlignment="1">
      <alignment horizontal="center" wrapText="1"/>
      <protection/>
    </xf>
    <xf numFmtId="1" fontId="80" fillId="0" borderId="36" xfId="0" applyNumberFormat="1" applyFont="1" applyFill="1" applyBorder="1" applyAlignment="1">
      <alignment horizontal="center" wrapText="1"/>
    </xf>
    <xf numFmtId="21" fontId="80" fillId="0" borderId="32" xfId="0" applyNumberFormat="1" applyFont="1" applyFill="1" applyBorder="1" applyAlignment="1">
      <alignment horizontal="center"/>
    </xf>
    <xf numFmtId="167" fontId="80" fillId="0" borderId="36" xfId="0" applyNumberFormat="1" applyFont="1" applyFill="1" applyBorder="1" applyAlignment="1">
      <alignment horizontal="center" wrapText="1"/>
    </xf>
    <xf numFmtId="0" fontId="80" fillId="0" borderId="36" xfId="0" applyFont="1" applyBorder="1" applyAlignment="1">
      <alignment/>
    </xf>
    <xf numFmtId="0" fontId="80" fillId="0" borderId="52" xfId="0" applyFont="1" applyFill="1" applyBorder="1" applyAlignment="1">
      <alignment horizontal="center" wrapText="1"/>
    </xf>
    <xf numFmtId="0" fontId="80" fillId="0" borderId="17" xfId="0" applyFont="1" applyFill="1" applyBorder="1" applyAlignment="1">
      <alignment wrapText="1"/>
    </xf>
    <xf numFmtId="0" fontId="80" fillId="0" borderId="17" xfId="0" applyFont="1" applyFill="1" applyBorder="1" applyAlignment="1">
      <alignment horizontal="right" wrapText="1"/>
    </xf>
    <xf numFmtId="0" fontId="80" fillId="0" borderId="37" xfId="0" applyFont="1" applyFill="1" applyBorder="1" applyAlignment="1">
      <alignment wrapText="1"/>
    </xf>
    <xf numFmtId="0" fontId="81" fillId="0" borderId="17" xfId="0" applyFont="1" applyFill="1" applyBorder="1" applyAlignment="1">
      <alignment wrapText="1"/>
    </xf>
    <xf numFmtId="21" fontId="81" fillId="0" borderId="57" xfId="52" applyNumberFormat="1" applyFont="1" applyFill="1" applyBorder="1" applyAlignment="1">
      <alignment horizontal="center" wrapText="1"/>
      <protection/>
    </xf>
    <xf numFmtId="21" fontId="80" fillId="0" borderId="57" xfId="52" applyNumberFormat="1" applyFont="1" applyFill="1" applyBorder="1" applyAlignment="1">
      <alignment horizontal="center" wrapText="1"/>
      <protection/>
    </xf>
    <xf numFmtId="21" fontId="80" fillId="0" borderId="52" xfId="0" applyNumberFormat="1" applyFont="1" applyFill="1" applyBorder="1" applyAlignment="1">
      <alignment horizontal="center" wrapText="1"/>
    </xf>
    <xf numFmtId="167" fontId="80" fillId="0" borderId="42" xfId="0" applyNumberFormat="1" applyFont="1" applyFill="1" applyBorder="1" applyAlignment="1">
      <alignment horizontal="center" wrapText="1"/>
    </xf>
    <xf numFmtId="0" fontId="80" fillId="0" borderId="42" xfId="0" applyFont="1" applyBorder="1" applyAlignment="1">
      <alignment/>
    </xf>
    <xf numFmtId="21" fontId="80" fillId="0" borderId="33" xfId="52" applyNumberFormat="1" applyFont="1" applyFill="1" applyBorder="1" applyAlignment="1">
      <alignment wrapText="1"/>
      <protection/>
    </xf>
    <xf numFmtId="167" fontId="80" fillId="0" borderId="34" xfId="52" applyNumberFormat="1" applyFont="1" applyFill="1" applyBorder="1" applyAlignment="1">
      <alignment horizontal="center" wrapText="1"/>
      <protection/>
    </xf>
    <xf numFmtId="0" fontId="80" fillId="0" borderId="0" xfId="0" applyFont="1" applyFill="1" applyBorder="1" applyAlignment="1">
      <alignment/>
    </xf>
    <xf numFmtId="0" fontId="80" fillId="0" borderId="0" xfId="0" applyFont="1" applyBorder="1" applyAlignment="1">
      <alignment/>
    </xf>
    <xf numFmtId="0" fontId="80" fillId="37" borderId="31" xfId="0" applyFont="1" applyFill="1" applyBorder="1" applyAlignment="1">
      <alignment horizontal="center" wrapText="1"/>
    </xf>
    <xf numFmtId="0" fontId="81" fillId="0" borderId="35" xfId="0" applyFont="1" applyFill="1" applyBorder="1" applyAlignment="1">
      <alignment wrapText="1"/>
    </xf>
    <xf numFmtId="21" fontId="80" fillId="0" borderId="31" xfId="0" applyNumberFormat="1" applyFont="1" applyFill="1" applyBorder="1" applyAlignment="1">
      <alignment horizontal="center" wrapText="1"/>
    </xf>
    <xf numFmtId="0" fontId="81" fillId="37" borderId="32" xfId="0" applyFont="1" applyFill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7" fillId="0" borderId="32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0" fontId="18" fillId="0" borderId="32" xfId="0" applyFont="1" applyFill="1" applyBorder="1" applyAlignment="1">
      <alignment wrapText="1"/>
    </xf>
    <xf numFmtId="0" fontId="18" fillId="0" borderId="51" xfId="0" applyFont="1" applyFill="1" applyBorder="1" applyAlignment="1">
      <alignment wrapText="1"/>
    </xf>
    <xf numFmtId="0" fontId="17" fillId="37" borderId="56" xfId="0" applyFont="1" applyFill="1" applyBorder="1" applyAlignment="1">
      <alignment wrapText="1"/>
    </xf>
    <xf numFmtId="0" fontId="17" fillId="37" borderId="18" xfId="0" applyFont="1" applyFill="1" applyBorder="1" applyAlignment="1">
      <alignment wrapText="1"/>
    </xf>
    <xf numFmtId="0" fontId="17" fillId="37" borderId="51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79" fillId="0" borderId="18" xfId="0" applyFont="1" applyFill="1" applyBorder="1" applyAlignment="1">
      <alignment wrapText="1"/>
    </xf>
    <xf numFmtId="0" fontId="79" fillId="37" borderId="18" xfId="0" applyFont="1" applyFill="1" applyBorder="1" applyAlignment="1">
      <alignment wrapText="1"/>
    </xf>
    <xf numFmtId="0" fontId="79" fillId="37" borderId="32" xfId="0" applyFont="1" applyFill="1" applyBorder="1" applyAlignment="1">
      <alignment wrapText="1"/>
    </xf>
    <xf numFmtId="0" fontId="81" fillId="0" borderId="18" xfId="0" applyFont="1" applyFill="1" applyBorder="1" applyAlignment="1">
      <alignment wrapText="1"/>
    </xf>
    <xf numFmtId="3" fontId="23" fillId="33" borderId="38" xfId="0" applyNumberFormat="1" applyFont="1" applyFill="1" applyBorder="1" applyAlignment="1">
      <alignment horizontal="center"/>
    </xf>
    <xf numFmtId="46" fontId="17" fillId="33" borderId="45" xfId="0" applyNumberFormat="1" applyFont="1" applyFill="1" applyBorder="1" applyAlignment="1">
      <alignment horizontal="center"/>
    </xf>
    <xf numFmtId="0" fontId="17" fillId="35" borderId="73" xfId="0" applyFont="1" applyFill="1" applyBorder="1" applyAlignment="1">
      <alignment horizontal="center" wrapText="1"/>
    </xf>
    <xf numFmtId="0" fontId="17" fillId="35" borderId="74" xfId="0" applyFont="1" applyFill="1" applyBorder="1" applyAlignment="1">
      <alignment horizontal="center" wrapText="1"/>
    </xf>
    <xf numFmtId="0" fontId="17" fillId="35" borderId="75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ieg now(1).03-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D1">
      <selection activeCell="G5" sqref="G5:G31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74</v>
      </c>
    </row>
    <row r="2" ht="12.75">
      <c r="A2" s="1" t="s">
        <v>75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7" s="165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0.025370370370370366</v>
      </c>
      <c r="N5" s="12">
        <f aca="true" t="shared" si="0" ref="N5:N31">M5/10</f>
        <v>0.0025370370370370364</v>
      </c>
      <c r="O5" s="13">
        <v>1</v>
      </c>
      <c r="Q5" s="165" t="str">
        <f>CONCATENATE(D5,C5)</f>
        <v>PachutaKrzysztof </v>
      </c>
    </row>
    <row r="6" spans="1:17" s="165" customFormat="1" ht="12" customHeight="1">
      <c r="A6" s="14">
        <v>2</v>
      </c>
      <c r="B6" s="15">
        <v>787</v>
      </c>
      <c r="C6" s="15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0.026226851851851852</v>
      </c>
      <c r="N6" s="18">
        <f t="shared" si="0"/>
        <v>0.0026226851851851854</v>
      </c>
      <c r="O6" s="19">
        <v>2</v>
      </c>
      <c r="Q6" s="165" t="str">
        <f aca="true" t="shared" si="1" ref="Q6:Q31">CONCATENATE(D6,C6)</f>
        <v>KlerSebastian</v>
      </c>
    </row>
    <row r="7" spans="1:17" s="165" customFormat="1" ht="12" customHeight="1">
      <c r="A7" s="14">
        <v>3</v>
      </c>
      <c r="B7" s="15">
        <v>777</v>
      </c>
      <c r="C7" s="15" t="s">
        <v>15</v>
      </c>
      <c r="D7" s="16" t="s">
        <v>25</v>
      </c>
      <c r="E7" s="16" t="s">
        <v>16</v>
      </c>
      <c r="F7" s="16" t="s">
        <v>26</v>
      </c>
      <c r="G7" s="16" t="s">
        <v>27</v>
      </c>
      <c r="H7" s="16" t="s">
        <v>17</v>
      </c>
      <c r="I7" s="16">
        <v>1972</v>
      </c>
      <c r="J7" s="16" t="s">
        <v>28</v>
      </c>
      <c r="K7" s="16" t="s">
        <v>19</v>
      </c>
      <c r="L7" s="16">
        <v>10</v>
      </c>
      <c r="M7" s="17">
        <v>0.027418981481481485</v>
      </c>
      <c r="N7" s="18">
        <f t="shared" si="0"/>
        <v>0.0027418981481481487</v>
      </c>
      <c r="O7" s="19">
        <v>1</v>
      </c>
      <c r="Q7" s="165" t="str">
        <f t="shared" si="1"/>
        <v>ZielińskiMarcin</v>
      </c>
    </row>
    <row r="8" spans="1:17" s="165" customFormat="1" ht="12" customHeight="1">
      <c r="A8" s="14">
        <v>4</v>
      </c>
      <c r="B8" s="15">
        <v>795</v>
      </c>
      <c r="C8" s="15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0.029201388888888888</v>
      </c>
      <c r="N8" s="18">
        <f t="shared" si="0"/>
        <v>0.002920138888888889</v>
      </c>
      <c r="O8" s="19">
        <v>3</v>
      </c>
      <c r="Q8" s="165" t="str">
        <f t="shared" si="1"/>
        <v>KapelaMarek</v>
      </c>
    </row>
    <row r="9" spans="1:17" s="245" customFormat="1" ht="12" customHeight="1">
      <c r="A9" s="14">
        <v>5</v>
      </c>
      <c r="B9" s="15">
        <v>785</v>
      </c>
      <c r="C9" s="15" t="s">
        <v>73</v>
      </c>
      <c r="D9" s="16" t="s">
        <v>79</v>
      </c>
      <c r="E9" s="16" t="s">
        <v>16</v>
      </c>
      <c r="F9" s="16" t="s">
        <v>80</v>
      </c>
      <c r="G9" s="16"/>
      <c r="H9" s="16" t="s">
        <v>17</v>
      </c>
      <c r="I9" s="16">
        <v>1978</v>
      </c>
      <c r="J9" s="16" t="s">
        <v>24</v>
      </c>
      <c r="K9" s="16" t="s">
        <v>19</v>
      </c>
      <c r="L9" s="16">
        <v>10</v>
      </c>
      <c r="M9" s="17">
        <v>0.030891203703703702</v>
      </c>
      <c r="N9" s="18">
        <f t="shared" si="0"/>
        <v>0.00308912037037037</v>
      </c>
      <c r="O9" s="19">
        <v>4</v>
      </c>
      <c r="Q9" s="165" t="str">
        <f t="shared" si="1"/>
        <v>MatyjaAndrzej</v>
      </c>
    </row>
    <row r="10" spans="1:18" s="169" customFormat="1" ht="12" customHeight="1">
      <c r="A10" s="14">
        <v>6</v>
      </c>
      <c r="B10" s="15">
        <v>779</v>
      </c>
      <c r="C10" s="15" t="s">
        <v>33</v>
      </c>
      <c r="D10" s="16" t="s">
        <v>34</v>
      </c>
      <c r="E10" s="16" t="s">
        <v>16</v>
      </c>
      <c r="F10" s="16" t="s">
        <v>22</v>
      </c>
      <c r="G10" s="16" t="s">
        <v>27</v>
      </c>
      <c r="H10" s="16" t="s">
        <v>17</v>
      </c>
      <c r="I10" s="16">
        <v>1972</v>
      </c>
      <c r="J10" s="16" t="s">
        <v>28</v>
      </c>
      <c r="K10" s="16" t="s">
        <v>19</v>
      </c>
      <c r="L10" s="16">
        <v>10</v>
      </c>
      <c r="M10" s="17">
        <v>0.03131944444444445</v>
      </c>
      <c r="N10" s="18">
        <f t="shared" si="0"/>
        <v>0.003131944444444445</v>
      </c>
      <c r="O10" s="19">
        <v>2</v>
      </c>
      <c r="P10" s="165"/>
      <c r="Q10" s="165" t="str">
        <f t="shared" si="1"/>
        <v>MareninAdam</v>
      </c>
      <c r="R10" s="165"/>
    </row>
    <row r="11" spans="1:17" s="165" customFormat="1" ht="12" customHeight="1">
      <c r="A11" s="14">
        <v>7</v>
      </c>
      <c r="B11" s="15">
        <v>786</v>
      </c>
      <c r="C11" s="15" t="s">
        <v>48</v>
      </c>
      <c r="D11" s="16" t="s">
        <v>49</v>
      </c>
      <c r="E11" s="16" t="s">
        <v>16</v>
      </c>
      <c r="F11" s="16" t="s">
        <v>22</v>
      </c>
      <c r="G11" s="16" t="s">
        <v>71</v>
      </c>
      <c r="H11" s="16" t="s">
        <v>17</v>
      </c>
      <c r="I11" s="16">
        <v>1979</v>
      </c>
      <c r="J11" s="16" t="s">
        <v>24</v>
      </c>
      <c r="K11" s="16" t="s">
        <v>19</v>
      </c>
      <c r="L11" s="16">
        <v>10</v>
      </c>
      <c r="M11" s="17">
        <v>0.03162037037037037</v>
      </c>
      <c r="N11" s="18">
        <f t="shared" si="0"/>
        <v>0.003162037037037037</v>
      </c>
      <c r="O11" s="19">
        <v>5</v>
      </c>
      <c r="Q11" s="165" t="str">
        <f t="shared" si="1"/>
        <v>BosyJacek</v>
      </c>
    </row>
    <row r="12" spans="1:17" s="165" customFormat="1" ht="12" customHeight="1">
      <c r="A12" s="14">
        <v>8</v>
      </c>
      <c r="B12" s="15">
        <v>778</v>
      </c>
      <c r="C12" s="15" t="s">
        <v>81</v>
      </c>
      <c r="D12" s="16" t="s">
        <v>82</v>
      </c>
      <c r="E12" s="16" t="s">
        <v>16</v>
      </c>
      <c r="F12" s="16" t="s">
        <v>22</v>
      </c>
      <c r="G12" s="16" t="s">
        <v>27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0.03225694444444444</v>
      </c>
      <c r="N12" s="18">
        <f t="shared" si="0"/>
        <v>0.0032256944444444442</v>
      </c>
      <c r="O12" s="19">
        <v>6</v>
      </c>
      <c r="Q12" s="165" t="str">
        <f t="shared" si="1"/>
        <v>SobierajAleksander</v>
      </c>
    </row>
    <row r="13" spans="1:17" s="165" customFormat="1" ht="12" customHeight="1">
      <c r="A13" s="14">
        <v>9</v>
      </c>
      <c r="B13" s="15">
        <v>784</v>
      </c>
      <c r="C13" s="15" t="s">
        <v>33</v>
      </c>
      <c r="D13" s="16" t="s">
        <v>35</v>
      </c>
      <c r="E13" s="16" t="s">
        <v>16</v>
      </c>
      <c r="F13" s="16" t="s">
        <v>36</v>
      </c>
      <c r="G13" s="16"/>
      <c r="H13" s="16" t="s">
        <v>17</v>
      </c>
      <c r="I13" s="16">
        <v>1974</v>
      </c>
      <c r="J13" s="16" t="s">
        <v>24</v>
      </c>
      <c r="K13" s="16" t="s">
        <v>19</v>
      </c>
      <c r="L13" s="16">
        <v>10</v>
      </c>
      <c r="M13" s="17">
        <v>0.0328125</v>
      </c>
      <c r="N13" s="18">
        <f t="shared" si="0"/>
        <v>0.0032812500000000003</v>
      </c>
      <c r="O13" s="19">
        <v>7</v>
      </c>
      <c r="Q13" s="165" t="str">
        <f t="shared" si="1"/>
        <v>PetrykAdam</v>
      </c>
    </row>
    <row r="14" spans="1:17" s="165" customFormat="1" ht="12" customHeight="1">
      <c r="A14" s="14">
        <v>10</v>
      </c>
      <c r="B14" s="15">
        <v>781</v>
      </c>
      <c r="C14" s="15" t="s">
        <v>15</v>
      </c>
      <c r="D14" s="16" t="s">
        <v>41</v>
      </c>
      <c r="E14" s="16" t="s">
        <v>16</v>
      </c>
      <c r="F14" s="16" t="s">
        <v>31</v>
      </c>
      <c r="G14" s="16" t="s">
        <v>83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0.033229166666666664</v>
      </c>
      <c r="N14" s="18">
        <f t="shared" si="0"/>
        <v>0.0033229166666666663</v>
      </c>
      <c r="O14" s="19">
        <v>8</v>
      </c>
      <c r="Q14" s="165" t="str">
        <f t="shared" si="1"/>
        <v>GrabińskiMarcin</v>
      </c>
    </row>
    <row r="15" spans="1:17" s="165" customFormat="1" ht="12" customHeight="1">
      <c r="A15" s="14">
        <v>11</v>
      </c>
      <c r="B15" s="15">
        <v>782</v>
      </c>
      <c r="C15" s="15" t="s">
        <v>84</v>
      </c>
      <c r="D15" s="16" t="s">
        <v>85</v>
      </c>
      <c r="E15" s="16" t="s">
        <v>16</v>
      </c>
      <c r="F15" s="16" t="s">
        <v>31</v>
      </c>
      <c r="G15" s="16"/>
      <c r="H15" s="16" t="s">
        <v>17</v>
      </c>
      <c r="I15" s="16">
        <v>1984</v>
      </c>
      <c r="J15" s="16" t="s">
        <v>18</v>
      </c>
      <c r="K15" s="16" t="s">
        <v>19</v>
      </c>
      <c r="L15" s="16">
        <v>10</v>
      </c>
      <c r="M15" s="17">
        <v>0.033229166666666664</v>
      </c>
      <c r="N15" s="18">
        <f t="shared" si="0"/>
        <v>0.0033229166666666663</v>
      </c>
      <c r="O15" s="19">
        <v>1</v>
      </c>
      <c r="Q15" s="165" t="str">
        <f t="shared" si="1"/>
        <v>PiłkowskiMaciej</v>
      </c>
    </row>
    <row r="16" spans="1:17" s="165" customFormat="1" ht="12" customHeight="1">
      <c r="A16" s="14">
        <v>12</v>
      </c>
      <c r="B16" s="15">
        <v>783</v>
      </c>
      <c r="C16" s="15" t="s">
        <v>29</v>
      </c>
      <c r="D16" s="16" t="s">
        <v>86</v>
      </c>
      <c r="E16" s="16" t="s">
        <v>16</v>
      </c>
      <c r="F16" s="16" t="s">
        <v>87</v>
      </c>
      <c r="G16" s="16" t="s">
        <v>88</v>
      </c>
      <c r="H16" s="16" t="s">
        <v>17</v>
      </c>
      <c r="I16" s="16">
        <v>1972</v>
      </c>
      <c r="J16" s="16" t="s">
        <v>28</v>
      </c>
      <c r="K16" s="16" t="s">
        <v>19</v>
      </c>
      <c r="L16" s="16">
        <v>10</v>
      </c>
      <c r="M16" s="17">
        <v>0.033344907407407406</v>
      </c>
      <c r="N16" s="18">
        <f t="shared" si="0"/>
        <v>0.0033344907407407407</v>
      </c>
      <c r="O16" s="19">
        <v>3</v>
      </c>
      <c r="Q16" s="165" t="str">
        <f t="shared" si="1"/>
        <v>DmowskiMarek</v>
      </c>
    </row>
    <row r="17" spans="1:17" s="165" customFormat="1" ht="12" customHeight="1">
      <c r="A17" s="14">
        <v>13</v>
      </c>
      <c r="B17" s="15">
        <v>776</v>
      </c>
      <c r="C17" s="15" t="s">
        <v>37</v>
      </c>
      <c r="D17" s="16" t="s">
        <v>38</v>
      </c>
      <c r="E17" s="16" t="s">
        <v>16</v>
      </c>
      <c r="F17" s="16" t="s">
        <v>16</v>
      </c>
      <c r="G17" s="16" t="s">
        <v>30</v>
      </c>
      <c r="H17" s="16" t="s">
        <v>17</v>
      </c>
      <c r="I17" s="16">
        <v>1960</v>
      </c>
      <c r="J17" s="16" t="s">
        <v>32</v>
      </c>
      <c r="K17" s="16" t="s">
        <v>19</v>
      </c>
      <c r="L17" s="16">
        <v>10</v>
      </c>
      <c r="M17" s="17">
        <v>0.03350694444444444</v>
      </c>
      <c r="N17" s="18">
        <f t="shared" si="0"/>
        <v>0.0033506944444444443</v>
      </c>
      <c r="O17" s="19">
        <v>1</v>
      </c>
      <c r="Q17" s="165" t="str">
        <f t="shared" si="1"/>
        <v>KoprekEdmund</v>
      </c>
    </row>
    <row r="18" spans="1:17" s="27" customFormat="1" ht="12" customHeight="1">
      <c r="A18" s="21">
        <v>14</v>
      </c>
      <c r="B18" s="22">
        <v>788</v>
      </c>
      <c r="C18" s="22" t="s">
        <v>50</v>
      </c>
      <c r="D18" s="23" t="s">
        <v>51</v>
      </c>
      <c r="E18" s="23" t="s">
        <v>16</v>
      </c>
      <c r="F18" s="23" t="s">
        <v>52</v>
      </c>
      <c r="G18" s="23" t="s">
        <v>71</v>
      </c>
      <c r="H18" s="23" t="s">
        <v>46</v>
      </c>
      <c r="I18" s="23">
        <v>1974</v>
      </c>
      <c r="J18" s="23" t="s">
        <v>47</v>
      </c>
      <c r="K18" s="23" t="s">
        <v>19</v>
      </c>
      <c r="L18" s="23">
        <v>10</v>
      </c>
      <c r="M18" s="24">
        <v>0.033761574074074076</v>
      </c>
      <c r="N18" s="25">
        <f t="shared" si="0"/>
        <v>0.0033761574074074076</v>
      </c>
      <c r="O18" s="26">
        <v>1</v>
      </c>
      <c r="Q18" s="165" t="str">
        <f t="shared" si="1"/>
        <v>MrugałaMonika</v>
      </c>
    </row>
    <row r="19" spans="1:17" s="165" customFormat="1" ht="12" customHeight="1">
      <c r="A19" s="14">
        <v>15</v>
      </c>
      <c r="B19" s="15">
        <v>771</v>
      </c>
      <c r="C19" s="15" t="s">
        <v>89</v>
      </c>
      <c r="D19" s="16" t="s">
        <v>90</v>
      </c>
      <c r="E19" s="16" t="s">
        <v>16</v>
      </c>
      <c r="F19" s="16" t="s">
        <v>91</v>
      </c>
      <c r="G19" s="16" t="s">
        <v>92</v>
      </c>
      <c r="H19" s="16" t="s">
        <v>17</v>
      </c>
      <c r="I19" s="16">
        <v>1952</v>
      </c>
      <c r="J19" s="16" t="s">
        <v>65</v>
      </c>
      <c r="K19" s="16" t="s">
        <v>19</v>
      </c>
      <c r="L19" s="16">
        <v>10</v>
      </c>
      <c r="M19" s="17">
        <v>0.034571759259259253</v>
      </c>
      <c r="N19" s="18">
        <f t="shared" si="0"/>
        <v>0.003457175925925925</v>
      </c>
      <c r="O19" s="19">
        <v>1</v>
      </c>
      <c r="Q19" s="165" t="str">
        <f t="shared" si="1"/>
        <v>DądelaAntoni</v>
      </c>
    </row>
    <row r="20" spans="1:17" s="165" customFormat="1" ht="12" customHeight="1">
      <c r="A20" s="14">
        <v>16</v>
      </c>
      <c r="B20" s="15">
        <v>780</v>
      </c>
      <c r="C20" s="15" t="s">
        <v>39</v>
      </c>
      <c r="D20" s="16" t="s">
        <v>40</v>
      </c>
      <c r="E20" s="16" t="s">
        <v>16</v>
      </c>
      <c r="F20" s="16" t="s">
        <v>31</v>
      </c>
      <c r="G20" s="16" t="s">
        <v>93</v>
      </c>
      <c r="H20" s="16" t="s">
        <v>17</v>
      </c>
      <c r="I20" s="16">
        <v>1958</v>
      </c>
      <c r="J20" s="16" t="s">
        <v>32</v>
      </c>
      <c r="K20" s="16" t="s">
        <v>19</v>
      </c>
      <c r="L20" s="16">
        <v>10</v>
      </c>
      <c r="M20" s="17">
        <v>0.035543981481481475</v>
      </c>
      <c r="N20" s="18">
        <f t="shared" si="0"/>
        <v>0.0035543981481481477</v>
      </c>
      <c r="O20" s="19">
        <v>2</v>
      </c>
      <c r="Q20" s="165" t="str">
        <f t="shared" si="1"/>
        <v>KordzińskiKazimierz</v>
      </c>
    </row>
    <row r="21" spans="1:17" s="165" customFormat="1" ht="12" customHeight="1">
      <c r="A21" s="14">
        <v>17</v>
      </c>
      <c r="B21" s="15">
        <v>797</v>
      </c>
      <c r="C21" s="15" t="s">
        <v>42</v>
      </c>
      <c r="D21" s="16" t="s">
        <v>41</v>
      </c>
      <c r="E21" s="16" t="s">
        <v>16</v>
      </c>
      <c r="F21" s="16" t="s">
        <v>16</v>
      </c>
      <c r="G21" s="16"/>
      <c r="H21" s="16" t="s">
        <v>17</v>
      </c>
      <c r="I21" s="16">
        <v>1976</v>
      </c>
      <c r="J21" s="16" t="s">
        <v>24</v>
      </c>
      <c r="K21" s="16" t="s">
        <v>19</v>
      </c>
      <c r="L21" s="16">
        <v>10</v>
      </c>
      <c r="M21" s="17">
        <v>0.03575231481481481</v>
      </c>
      <c r="N21" s="18">
        <f t="shared" si="0"/>
        <v>0.0035752314814814813</v>
      </c>
      <c r="O21" s="19">
        <v>9</v>
      </c>
      <c r="Q21" s="165" t="str">
        <f t="shared" si="1"/>
        <v>GrabińskiTomasz</v>
      </c>
    </row>
    <row r="22" spans="1:17" s="165" customFormat="1" ht="12" customHeight="1">
      <c r="A22" s="14">
        <v>18</v>
      </c>
      <c r="B22" s="15">
        <v>792</v>
      </c>
      <c r="C22" s="15" t="s">
        <v>20</v>
      </c>
      <c r="D22" s="16" t="s">
        <v>45</v>
      </c>
      <c r="E22" s="16" t="s">
        <v>16</v>
      </c>
      <c r="F22" s="16" t="s">
        <v>16</v>
      </c>
      <c r="G22" s="16"/>
      <c r="H22" s="16" t="s">
        <v>17</v>
      </c>
      <c r="I22" s="16">
        <v>1972</v>
      </c>
      <c r="J22" s="16" t="s">
        <v>28</v>
      </c>
      <c r="K22" s="16" t="s">
        <v>19</v>
      </c>
      <c r="L22" s="16">
        <v>10</v>
      </c>
      <c r="M22" s="17">
        <v>0.036550925925925924</v>
      </c>
      <c r="N22" s="18">
        <f t="shared" si="0"/>
        <v>0.0036550925925925926</v>
      </c>
      <c r="O22" s="19">
        <v>4</v>
      </c>
      <c r="Q22" s="165" t="str">
        <f t="shared" si="1"/>
        <v>PacanKrzysztof </v>
      </c>
    </row>
    <row r="23" spans="1:17" s="165" customFormat="1" ht="12" customHeight="1">
      <c r="A23" s="14">
        <v>19</v>
      </c>
      <c r="B23" s="15">
        <v>789</v>
      </c>
      <c r="C23" s="15" t="s">
        <v>43</v>
      </c>
      <c r="D23" s="16" t="s">
        <v>44</v>
      </c>
      <c r="E23" s="16" t="s">
        <v>16</v>
      </c>
      <c r="F23" s="16" t="s">
        <v>16</v>
      </c>
      <c r="G23" s="16"/>
      <c r="H23" s="16" t="s">
        <v>17</v>
      </c>
      <c r="I23" s="16">
        <v>1983</v>
      </c>
      <c r="J23" s="16" t="s">
        <v>24</v>
      </c>
      <c r="K23" s="16" t="s">
        <v>19</v>
      </c>
      <c r="L23" s="16">
        <v>10</v>
      </c>
      <c r="M23" s="17">
        <v>0.03668981481481482</v>
      </c>
      <c r="N23" s="18">
        <f t="shared" si="0"/>
        <v>0.0036689814814814823</v>
      </c>
      <c r="O23" s="19">
        <v>10</v>
      </c>
      <c r="Q23" s="165" t="str">
        <f t="shared" si="1"/>
        <v>KobierskiMariusz</v>
      </c>
    </row>
    <row r="24" spans="1:17" s="165" customFormat="1" ht="12" customHeight="1">
      <c r="A24" s="14">
        <v>20</v>
      </c>
      <c r="B24" s="15">
        <v>790</v>
      </c>
      <c r="C24" s="15" t="s">
        <v>53</v>
      </c>
      <c r="D24" s="16" t="s">
        <v>54</v>
      </c>
      <c r="E24" s="16" t="s">
        <v>16</v>
      </c>
      <c r="F24" s="16" t="s">
        <v>16</v>
      </c>
      <c r="G24" s="16"/>
      <c r="H24" s="16" t="s">
        <v>17</v>
      </c>
      <c r="I24" s="16">
        <v>1959</v>
      </c>
      <c r="J24" s="16" t="s">
        <v>32</v>
      </c>
      <c r="K24" s="16" t="s">
        <v>19</v>
      </c>
      <c r="L24" s="16">
        <v>10</v>
      </c>
      <c r="M24" s="17">
        <v>0.03884259259259259</v>
      </c>
      <c r="N24" s="18">
        <f t="shared" si="0"/>
        <v>0.0038842592592592587</v>
      </c>
      <c r="O24" s="19">
        <v>3</v>
      </c>
      <c r="Q24" s="165" t="str">
        <f t="shared" si="1"/>
        <v>KojPiotr</v>
      </c>
    </row>
    <row r="25" spans="1:17" s="27" customFormat="1" ht="12" customHeight="1">
      <c r="A25" s="21">
        <v>21</v>
      </c>
      <c r="B25" s="22">
        <v>796</v>
      </c>
      <c r="C25" s="22" t="s">
        <v>60</v>
      </c>
      <c r="D25" s="23" t="s">
        <v>61</v>
      </c>
      <c r="E25" s="23" t="s">
        <v>16</v>
      </c>
      <c r="F25" s="23" t="s">
        <v>16</v>
      </c>
      <c r="G25" s="23"/>
      <c r="H25" s="23" t="s">
        <v>46</v>
      </c>
      <c r="I25" s="23">
        <v>1954</v>
      </c>
      <c r="J25" s="23" t="s">
        <v>62</v>
      </c>
      <c r="K25" s="23" t="s">
        <v>19</v>
      </c>
      <c r="L25" s="23">
        <v>10</v>
      </c>
      <c r="M25" s="24">
        <v>0.0390162037037037</v>
      </c>
      <c r="N25" s="25">
        <f t="shared" si="0"/>
        <v>0.00390162037037037</v>
      </c>
      <c r="O25" s="26">
        <v>1</v>
      </c>
      <c r="Q25" s="165" t="str">
        <f t="shared" si="1"/>
        <v>MusiałJanina</v>
      </c>
    </row>
    <row r="26" spans="1:18" s="165" customFormat="1" ht="12" customHeight="1">
      <c r="A26" s="14">
        <v>22</v>
      </c>
      <c r="B26" s="15">
        <v>775</v>
      </c>
      <c r="C26" s="15" t="s">
        <v>63</v>
      </c>
      <c r="D26" s="16" t="s">
        <v>64</v>
      </c>
      <c r="E26" s="16" t="s">
        <v>16</v>
      </c>
      <c r="F26" s="16" t="s">
        <v>94</v>
      </c>
      <c r="G26" s="16" t="s">
        <v>30</v>
      </c>
      <c r="H26" s="16" t="s">
        <v>17</v>
      </c>
      <c r="I26" s="16">
        <v>1949</v>
      </c>
      <c r="J26" s="16" t="s">
        <v>65</v>
      </c>
      <c r="K26" s="16" t="s">
        <v>19</v>
      </c>
      <c r="L26" s="16">
        <v>10</v>
      </c>
      <c r="M26" s="17">
        <v>0.03988425925925926</v>
      </c>
      <c r="N26" s="18">
        <f t="shared" si="0"/>
        <v>0.003988425925925926</v>
      </c>
      <c r="O26" s="19">
        <v>2</v>
      </c>
      <c r="P26" s="169"/>
      <c r="Q26" s="165" t="str">
        <f t="shared" si="1"/>
        <v>BysiecCzesław</v>
      </c>
      <c r="R26" s="169"/>
    </row>
    <row r="27" spans="1:17" s="27" customFormat="1" ht="12" customHeight="1">
      <c r="A27" s="21">
        <v>23</v>
      </c>
      <c r="B27" s="22">
        <v>773</v>
      </c>
      <c r="C27" s="22" t="s">
        <v>55</v>
      </c>
      <c r="D27" s="23" t="s">
        <v>56</v>
      </c>
      <c r="E27" s="23" t="s">
        <v>16</v>
      </c>
      <c r="F27" s="23" t="s">
        <v>57</v>
      </c>
      <c r="G27" s="23" t="s">
        <v>58</v>
      </c>
      <c r="H27" s="23" t="s">
        <v>46</v>
      </c>
      <c r="I27" s="23">
        <v>1967</v>
      </c>
      <c r="J27" s="23" t="s">
        <v>59</v>
      </c>
      <c r="K27" s="23" t="s">
        <v>19</v>
      </c>
      <c r="L27" s="23">
        <v>10</v>
      </c>
      <c r="M27" s="24">
        <v>0.03995370370370371</v>
      </c>
      <c r="N27" s="25">
        <f t="shared" si="0"/>
        <v>0.0039953703703703705</v>
      </c>
      <c r="O27" s="26">
        <v>1</v>
      </c>
      <c r="Q27" s="165" t="str">
        <f t="shared" si="1"/>
        <v>WrzycielKarina</v>
      </c>
    </row>
    <row r="28" spans="1:17" s="27" customFormat="1" ht="12" customHeight="1">
      <c r="A28" s="21">
        <v>24</v>
      </c>
      <c r="B28" s="22">
        <v>772</v>
      </c>
      <c r="C28" s="22" t="s">
        <v>95</v>
      </c>
      <c r="D28" s="23" t="s">
        <v>96</v>
      </c>
      <c r="E28" s="23" t="s">
        <v>16</v>
      </c>
      <c r="F28" s="23" t="s">
        <v>97</v>
      </c>
      <c r="G28" s="23"/>
      <c r="H28" s="23" t="s">
        <v>46</v>
      </c>
      <c r="I28" s="23">
        <v>1977</v>
      </c>
      <c r="J28" s="23" t="s">
        <v>47</v>
      </c>
      <c r="K28" s="23" t="s">
        <v>19</v>
      </c>
      <c r="L28" s="23">
        <v>10</v>
      </c>
      <c r="M28" s="24">
        <v>0.040219907407407406</v>
      </c>
      <c r="N28" s="25">
        <f t="shared" si="0"/>
        <v>0.004021990740740741</v>
      </c>
      <c r="O28" s="26">
        <v>2</v>
      </c>
      <c r="Q28" s="165" t="str">
        <f t="shared" si="1"/>
        <v>MadziaraAneta</v>
      </c>
    </row>
    <row r="29" spans="1:17" s="165" customFormat="1" ht="12" customHeight="1">
      <c r="A29" s="14">
        <v>25</v>
      </c>
      <c r="B29" s="15">
        <v>774</v>
      </c>
      <c r="C29" s="15" t="s">
        <v>66</v>
      </c>
      <c r="D29" s="16" t="s">
        <v>56</v>
      </c>
      <c r="E29" s="16" t="s">
        <v>16</v>
      </c>
      <c r="F29" s="16" t="s">
        <v>57</v>
      </c>
      <c r="G29" s="16" t="s">
        <v>58</v>
      </c>
      <c r="H29" s="16" t="s">
        <v>17</v>
      </c>
      <c r="I29" s="16">
        <v>1963</v>
      </c>
      <c r="J29" s="16" t="s">
        <v>32</v>
      </c>
      <c r="K29" s="16" t="s">
        <v>19</v>
      </c>
      <c r="L29" s="16">
        <v>10</v>
      </c>
      <c r="M29" s="17">
        <v>0.04137731481481482</v>
      </c>
      <c r="N29" s="18">
        <f t="shared" si="0"/>
        <v>0.004137731481481482</v>
      </c>
      <c r="O29" s="19">
        <v>4</v>
      </c>
      <c r="Q29" s="165" t="str">
        <f t="shared" si="1"/>
        <v>WrzycielTeodor</v>
      </c>
    </row>
    <row r="30" spans="1:17" s="27" customFormat="1" ht="12" customHeight="1">
      <c r="A30" s="21">
        <v>26</v>
      </c>
      <c r="B30" s="22">
        <v>793</v>
      </c>
      <c r="C30" s="22" t="s">
        <v>98</v>
      </c>
      <c r="D30" s="23" t="s">
        <v>99</v>
      </c>
      <c r="E30" s="23" t="s">
        <v>16</v>
      </c>
      <c r="F30" s="23" t="s">
        <v>100</v>
      </c>
      <c r="G30" s="23"/>
      <c r="H30" s="23" t="s">
        <v>46</v>
      </c>
      <c r="I30" s="23">
        <v>1978</v>
      </c>
      <c r="J30" s="23" t="s">
        <v>47</v>
      </c>
      <c r="K30" s="23" t="s">
        <v>19</v>
      </c>
      <c r="L30" s="23">
        <v>10</v>
      </c>
      <c r="M30" s="24">
        <v>0.043715277777777777</v>
      </c>
      <c r="N30" s="25">
        <f t="shared" si="0"/>
        <v>0.004371527777777778</v>
      </c>
      <c r="O30" s="26">
        <v>3</v>
      </c>
      <c r="Q30" s="165" t="str">
        <f t="shared" si="1"/>
        <v>PatrzykowskaAgnieszka</v>
      </c>
    </row>
    <row r="31" spans="1:17" s="165" customFormat="1" ht="12" customHeight="1" thickBot="1">
      <c r="A31" s="28">
        <v>27</v>
      </c>
      <c r="B31" s="29">
        <v>794</v>
      </c>
      <c r="C31" s="29" t="s">
        <v>53</v>
      </c>
      <c r="D31" s="30" t="s">
        <v>101</v>
      </c>
      <c r="E31" s="30" t="s">
        <v>16</v>
      </c>
      <c r="F31" s="30" t="s">
        <v>100</v>
      </c>
      <c r="G31" s="30"/>
      <c r="H31" s="30" t="s">
        <v>17</v>
      </c>
      <c r="I31" s="30">
        <v>1975</v>
      </c>
      <c r="J31" s="30" t="s">
        <v>24</v>
      </c>
      <c r="K31" s="30" t="s">
        <v>19</v>
      </c>
      <c r="L31" s="30">
        <v>10</v>
      </c>
      <c r="M31" s="31">
        <v>0.043715277777777777</v>
      </c>
      <c r="N31" s="32">
        <f t="shared" si="0"/>
        <v>0.004371527777777778</v>
      </c>
      <c r="O31" s="33">
        <v>11</v>
      </c>
      <c r="Q31" s="165" t="str">
        <f t="shared" si="1"/>
        <v>PatrzykowskiPiotr</v>
      </c>
    </row>
    <row r="32" spans="1:15" s="165" customFormat="1" ht="12.75">
      <c r="A32" s="249"/>
      <c r="B32" s="250"/>
      <c r="C32" s="250"/>
      <c r="D32" s="251"/>
      <c r="E32" s="251"/>
      <c r="F32" s="251"/>
      <c r="G32" s="251"/>
      <c r="H32" s="251"/>
      <c r="I32" s="251"/>
      <c r="J32" s="251"/>
      <c r="K32" s="251"/>
      <c r="L32" s="251"/>
      <c r="M32" s="252"/>
      <c r="N32" s="253"/>
      <c r="O32" s="251"/>
    </row>
    <row r="33" spans="1:17" s="42" customFormat="1" ht="12.75">
      <c r="A33" s="39" t="s">
        <v>67</v>
      </c>
      <c r="B33" s="2"/>
      <c r="M33" s="171"/>
      <c r="N33" s="171"/>
      <c r="P33" s="246"/>
      <c r="Q33" s="2"/>
    </row>
    <row r="34" s="42" customFormat="1" ht="12.75">
      <c r="A34" s="41" t="s">
        <v>102</v>
      </c>
    </row>
    <row r="35" s="42" customFormat="1" ht="12.75">
      <c r="A35" s="41" t="s">
        <v>68</v>
      </c>
    </row>
    <row r="36" spans="1:2" s="42" customFormat="1" ht="12.75">
      <c r="A36" s="247" t="s">
        <v>69</v>
      </c>
      <c r="B36" s="248"/>
    </row>
    <row r="37" s="42" customFormat="1" ht="12.75">
      <c r="A37" s="41" t="s">
        <v>103</v>
      </c>
    </row>
    <row r="38" spans="1:2" ht="12.75">
      <c r="A38" s="41" t="s">
        <v>104</v>
      </c>
      <c r="B38" s="42"/>
    </row>
    <row r="39" ht="12.75">
      <c r="A39" s="41" t="s">
        <v>105</v>
      </c>
    </row>
    <row r="40" ht="12.75">
      <c r="A40" s="41" t="s">
        <v>106</v>
      </c>
    </row>
  </sheetData>
  <sheetProtection/>
  <autoFilter ref="A4:P3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pane xSplit="4" ySplit="4" topLeftCell="F1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5" sqref="M5:M32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hidden="1" customWidth="1"/>
    <col min="6" max="6" width="14.28125" style="2" customWidth="1"/>
    <col min="7" max="7" width="23.00390625" style="2" customWidth="1"/>
    <col min="8" max="8" width="7.140625" style="2" hidden="1" customWidth="1"/>
    <col min="9" max="9" width="9.421875" style="2" hidden="1" customWidth="1"/>
    <col min="10" max="10" width="7.28125" style="2" customWidth="1"/>
    <col min="11" max="11" width="8.57421875" style="2" hidden="1" customWidth="1"/>
    <col min="12" max="12" width="7.28125" style="2" hidden="1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107</v>
      </c>
    </row>
    <row r="2" ht="12.75">
      <c r="A2" s="1" t="s">
        <v>108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65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0.025300925925925925</v>
      </c>
      <c r="N5" s="12">
        <f aca="true" t="shared" si="0" ref="N5:N32">M5/10</f>
        <v>0.0025300925925925925</v>
      </c>
      <c r="O5" s="13">
        <v>1</v>
      </c>
    </row>
    <row r="6" spans="1:15" s="165" customFormat="1" ht="12" customHeight="1">
      <c r="A6" s="14">
        <v>2</v>
      </c>
      <c r="B6" s="15">
        <v>798</v>
      </c>
      <c r="C6" s="15" t="s">
        <v>20</v>
      </c>
      <c r="D6" s="16" t="s">
        <v>117</v>
      </c>
      <c r="E6" s="16" t="s">
        <v>16</v>
      </c>
      <c r="F6" s="16" t="s">
        <v>118</v>
      </c>
      <c r="G6" s="16"/>
      <c r="H6" s="16" t="s">
        <v>17</v>
      </c>
      <c r="I6" s="16">
        <v>1954</v>
      </c>
      <c r="J6" s="16" t="s">
        <v>32</v>
      </c>
      <c r="K6" s="16" t="s">
        <v>19</v>
      </c>
      <c r="L6" s="16">
        <v>10</v>
      </c>
      <c r="M6" s="17">
        <v>0.026076388888888885</v>
      </c>
      <c r="N6" s="18">
        <f t="shared" si="0"/>
        <v>0.0026076388888888885</v>
      </c>
      <c r="O6" s="19">
        <v>1</v>
      </c>
    </row>
    <row r="7" spans="1:15" s="165" customFormat="1" ht="12" customHeight="1">
      <c r="A7" s="14">
        <v>3</v>
      </c>
      <c r="B7" s="15">
        <v>787</v>
      </c>
      <c r="C7" s="15" t="s">
        <v>76</v>
      </c>
      <c r="D7" s="16" t="s">
        <v>77</v>
      </c>
      <c r="E7" s="16" t="s">
        <v>16</v>
      </c>
      <c r="F7" s="16" t="s">
        <v>16</v>
      </c>
      <c r="G7" s="16" t="s">
        <v>78</v>
      </c>
      <c r="H7" s="16" t="s">
        <v>17</v>
      </c>
      <c r="I7" s="16">
        <v>1976</v>
      </c>
      <c r="J7" s="16" t="s">
        <v>24</v>
      </c>
      <c r="K7" s="16" t="s">
        <v>19</v>
      </c>
      <c r="L7" s="16">
        <v>10</v>
      </c>
      <c r="M7" s="17">
        <v>0.026203703703703705</v>
      </c>
      <c r="N7" s="18">
        <f t="shared" si="0"/>
        <v>0.0026203703703703706</v>
      </c>
      <c r="O7" s="19">
        <v>2</v>
      </c>
    </row>
    <row r="8" spans="1:15" s="165" customFormat="1" ht="12" customHeight="1">
      <c r="A8" s="14">
        <v>4</v>
      </c>
      <c r="B8" s="15">
        <v>777</v>
      </c>
      <c r="C8" s="15" t="s">
        <v>15</v>
      </c>
      <c r="D8" s="16" t="s">
        <v>25</v>
      </c>
      <c r="E8" s="16" t="s">
        <v>16</v>
      </c>
      <c r="F8" s="16" t="s">
        <v>26</v>
      </c>
      <c r="G8" s="16" t="s">
        <v>27</v>
      </c>
      <c r="H8" s="16" t="s">
        <v>17</v>
      </c>
      <c r="I8" s="16">
        <v>1972</v>
      </c>
      <c r="J8" s="16" t="s">
        <v>28</v>
      </c>
      <c r="K8" s="16" t="s">
        <v>19</v>
      </c>
      <c r="L8" s="16">
        <v>10</v>
      </c>
      <c r="M8" s="17">
        <v>0.027858796296296298</v>
      </c>
      <c r="N8" s="18">
        <f t="shared" si="0"/>
        <v>0.00278587962962963</v>
      </c>
      <c r="O8" s="19">
        <v>1</v>
      </c>
    </row>
    <row r="9" spans="1:16" s="245" customFormat="1" ht="12" customHeight="1">
      <c r="A9" s="14">
        <v>5</v>
      </c>
      <c r="B9" s="15">
        <v>795</v>
      </c>
      <c r="C9" s="15" t="s">
        <v>29</v>
      </c>
      <c r="D9" s="16" t="s">
        <v>70</v>
      </c>
      <c r="E9" s="16" t="s">
        <v>16</v>
      </c>
      <c r="F9" s="16" t="s">
        <v>16</v>
      </c>
      <c r="G9" s="16"/>
      <c r="H9" s="16" t="s">
        <v>17</v>
      </c>
      <c r="I9" s="16">
        <v>1982</v>
      </c>
      <c r="J9" s="16" t="s">
        <v>24</v>
      </c>
      <c r="K9" s="16" t="s">
        <v>19</v>
      </c>
      <c r="L9" s="16">
        <v>10</v>
      </c>
      <c r="M9" s="17">
        <v>0.028344907407407412</v>
      </c>
      <c r="N9" s="18">
        <f t="shared" si="0"/>
        <v>0.002834490740740741</v>
      </c>
      <c r="O9" s="19">
        <v>3</v>
      </c>
      <c r="P9" s="165"/>
    </row>
    <row r="10" spans="1:18" s="169" customFormat="1" ht="12" customHeight="1">
      <c r="A10" s="14">
        <v>6</v>
      </c>
      <c r="B10" s="15">
        <v>799</v>
      </c>
      <c r="C10" s="15" t="s">
        <v>114</v>
      </c>
      <c r="D10" s="16" t="s">
        <v>115</v>
      </c>
      <c r="E10" s="16" t="s">
        <v>16</v>
      </c>
      <c r="F10" s="16" t="s">
        <v>22</v>
      </c>
      <c r="G10" s="16" t="s">
        <v>116</v>
      </c>
      <c r="H10" s="16" t="s">
        <v>17</v>
      </c>
      <c r="I10" s="16">
        <v>1982</v>
      </c>
      <c r="J10" s="16" t="s">
        <v>24</v>
      </c>
      <c r="K10" s="16" t="s">
        <v>19</v>
      </c>
      <c r="L10" s="16">
        <v>10</v>
      </c>
      <c r="M10" s="17">
        <v>0.029456018518518517</v>
      </c>
      <c r="N10" s="18">
        <f t="shared" si="0"/>
        <v>0.0029456018518518516</v>
      </c>
      <c r="O10" s="19">
        <v>4</v>
      </c>
      <c r="P10" s="165"/>
      <c r="Q10" s="165"/>
      <c r="R10" s="165"/>
    </row>
    <row r="11" spans="1:15" s="165" customFormat="1" ht="12" customHeight="1">
      <c r="A11" s="14">
        <v>7</v>
      </c>
      <c r="B11" s="15">
        <v>802</v>
      </c>
      <c r="C11" s="15" t="s">
        <v>20</v>
      </c>
      <c r="D11" s="16" t="s">
        <v>111</v>
      </c>
      <c r="E11" s="16" t="s">
        <v>16</v>
      </c>
      <c r="F11" s="16" t="s">
        <v>31</v>
      </c>
      <c r="G11" s="16" t="s">
        <v>30</v>
      </c>
      <c r="H11" s="16" t="s">
        <v>17</v>
      </c>
      <c r="I11" s="16">
        <v>1965</v>
      </c>
      <c r="J11" s="16" t="s">
        <v>28</v>
      </c>
      <c r="K11" s="16" t="s">
        <v>19</v>
      </c>
      <c r="L11" s="16">
        <v>10</v>
      </c>
      <c r="M11" s="17">
        <v>0.029872685185185183</v>
      </c>
      <c r="N11" s="18">
        <f t="shared" si="0"/>
        <v>0.0029872685185185184</v>
      </c>
      <c r="O11" s="19">
        <v>2</v>
      </c>
    </row>
    <row r="12" spans="1:15" s="165" customFormat="1" ht="12" customHeight="1">
      <c r="A12" s="14">
        <v>8</v>
      </c>
      <c r="B12" s="15">
        <v>786</v>
      </c>
      <c r="C12" s="15" t="s">
        <v>48</v>
      </c>
      <c r="D12" s="16" t="s">
        <v>49</v>
      </c>
      <c r="E12" s="16" t="s">
        <v>16</v>
      </c>
      <c r="F12" s="16" t="s">
        <v>22</v>
      </c>
      <c r="G12" s="16" t="s">
        <v>71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0.030659722222222224</v>
      </c>
      <c r="N12" s="18">
        <f t="shared" si="0"/>
        <v>0.0030659722222222225</v>
      </c>
      <c r="O12" s="19">
        <v>5</v>
      </c>
    </row>
    <row r="13" spans="1:15" s="165" customFormat="1" ht="12" customHeight="1">
      <c r="A13" s="14">
        <v>9</v>
      </c>
      <c r="B13" s="15">
        <v>779</v>
      </c>
      <c r="C13" s="15" t="s">
        <v>33</v>
      </c>
      <c r="D13" s="16" t="s">
        <v>34</v>
      </c>
      <c r="E13" s="16" t="s">
        <v>16</v>
      </c>
      <c r="F13" s="16" t="s">
        <v>22</v>
      </c>
      <c r="G13" s="16" t="s">
        <v>27</v>
      </c>
      <c r="H13" s="16" t="s">
        <v>17</v>
      </c>
      <c r="I13" s="16">
        <v>1972</v>
      </c>
      <c r="J13" s="16" t="s">
        <v>28</v>
      </c>
      <c r="K13" s="16" t="s">
        <v>19</v>
      </c>
      <c r="L13" s="16">
        <v>10</v>
      </c>
      <c r="M13" s="17">
        <v>0.03096064814814815</v>
      </c>
      <c r="N13" s="18">
        <f t="shared" si="0"/>
        <v>0.003096064814814815</v>
      </c>
      <c r="O13" s="19">
        <v>3</v>
      </c>
    </row>
    <row r="14" spans="1:15" s="165" customFormat="1" ht="12" customHeight="1">
      <c r="A14" s="14">
        <v>10</v>
      </c>
      <c r="B14" s="15">
        <v>778</v>
      </c>
      <c r="C14" s="15" t="s">
        <v>81</v>
      </c>
      <c r="D14" s="16" t="s">
        <v>82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0.03164351851851852</v>
      </c>
      <c r="N14" s="18">
        <f t="shared" si="0"/>
        <v>0.0031643518518518522</v>
      </c>
      <c r="O14" s="19">
        <v>6</v>
      </c>
    </row>
    <row r="15" spans="1:15" s="165" customFormat="1" ht="12" customHeight="1">
      <c r="A15" s="14">
        <v>11</v>
      </c>
      <c r="B15" s="15">
        <v>781</v>
      </c>
      <c r="C15" s="15" t="s">
        <v>15</v>
      </c>
      <c r="D15" s="16" t="s">
        <v>41</v>
      </c>
      <c r="E15" s="16" t="s">
        <v>16</v>
      </c>
      <c r="F15" s="16" t="s">
        <v>31</v>
      </c>
      <c r="G15" s="16" t="s">
        <v>83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0.032164351851851854</v>
      </c>
      <c r="N15" s="18">
        <f t="shared" si="0"/>
        <v>0.0032164351851851855</v>
      </c>
      <c r="O15" s="19">
        <v>7</v>
      </c>
    </row>
    <row r="16" spans="1:15" s="165" customFormat="1" ht="12" customHeight="1">
      <c r="A16" s="14">
        <v>12</v>
      </c>
      <c r="B16" s="15">
        <v>784</v>
      </c>
      <c r="C16" s="15" t="s">
        <v>33</v>
      </c>
      <c r="D16" s="16" t="s">
        <v>35</v>
      </c>
      <c r="E16" s="16" t="s">
        <v>16</v>
      </c>
      <c r="F16" s="16" t="s">
        <v>36</v>
      </c>
      <c r="G16" s="16"/>
      <c r="H16" s="16" t="s">
        <v>17</v>
      </c>
      <c r="I16" s="16">
        <v>1974</v>
      </c>
      <c r="J16" s="16" t="s">
        <v>24</v>
      </c>
      <c r="K16" s="16" t="s">
        <v>19</v>
      </c>
      <c r="L16" s="16">
        <v>10</v>
      </c>
      <c r="M16" s="17">
        <v>0.0321875</v>
      </c>
      <c r="N16" s="18">
        <f t="shared" si="0"/>
        <v>0.0032187500000000003</v>
      </c>
      <c r="O16" s="19">
        <v>8</v>
      </c>
    </row>
    <row r="17" spans="1:15" s="165" customFormat="1" ht="12" customHeight="1">
      <c r="A17" s="14">
        <v>13</v>
      </c>
      <c r="B17" s="15">
        <v>783</v>
      </c>
      <c r="C17" s="15" t="s">
        <v>29</v>
      </c>
      <c r="D17" s="16" t="s">
        <v>86</v>
      </c>
      <c r="E17" s="16" t="s">
        <v>16</v>
      </c>
      <c r="F17" s="16" t="s">
        <v>87</v>
      </c>
      <c r="G17" s="16" t="s">
        <v>88</v>
      </c>
      <c r="H17" s="16" t="s">
        <v>17</v>
      </c>
      <c r="I17" s="16">
        <v>1972</v>
      </c>
      <c r="J17" s="16" t="s">
        <v>28</v>
      </c>
      <c r="K17" s="16" t="s">
        <v>19</v>
      </c>
      <c r="L17" s="16">
        <v>10</v>
      </c>
      <c r="M17" s="17">
        <v>0.03243055555555556</v>
      </c>
      <c r="N17" s="18">
        <f t="shared" si="0"/>
        <v>0.003243055555555556</v>
      </c>
      <c r="O17" s="19">
        <v>4</v>
      </c>
    </row>
    <row r="18" spans="1:15" s="165" customFormat="1" ht="12" customHeight="1">
      <c r="A18" s="14">
        <v>14</v>
      </c>
      <c r="B18" s="15">
        <v>782</v>
      </c>
      <c r="C18" s="15" t="s">
        <v>84</v>
      </c>
      <c r="D18" s="16" t="s">
        <v>85</v>
      </c>
      <c r="E18" s="16" t="s">
        <v>16</v>
      </c>
      <c r="F18" s="16" t="s">
        <v>31</v>
      </c>
      <c r="G18" s="16"/>
      <c r="H18" s="16" t="s">
        <v>17</v>
      </c>
      <c r="I18" s="16">
        <v>1984</v>
      </c>
      <c r="J18" s="16" t="s">
        <v>18</v>
      </c>
      <c r="K18" s="16" t="s">
        <v>19</v>
      </c>
      <c r="L18" s="16">
        <v>10</v>
      </c>
      <c r="M18" s="17">
        <v>0.0327662037037037</v>
      </c>
      <c r="N18" s="18">
        <f t="shared" si="0"/>
        <v>0.00327662037037037</v>
      </c>
      <c r="O18" s="19">
        <v>1</v>
      </c>
    </row>
    <row r="19" spans="1:16" s="260" customFormat="1" ht="12" customHeight="1">
      <c r="A19" s="254">
        <v>15</v>
      </c>
      <c r="B19" s="255">
        <v>788</v>
      </c>
      <c r="C19" s="255" t="s">
        <v>50</v>
      </c>
      <c r="D19" s="256" t="s">
        <v>51</v>
      </c>
      <c r="E19" s="256" t="s">
        <v>16</v>
      </c>
      <c r="F19" s="256" t="s">
        <v>52</v>
      </c>
      <c r="G19" s="256" t="s">
        <v>71</v>
      </c>
      <c r="H19" s="256" t="s">
        <v>46</v>
      </c>
      <c r="I19" s="256">
        <v>1974</v>
      </c>
      <c r="J19" s="256" t="s">
        <v>47</v>
      </c>
      <c r="K19" s="256" t="s">
        <v>19</v>
      </c>
      <c r="L19" s="256">
        <v>10</v>
      </c>
      <c r="M19" s="257">
        <v>0.03392361111111111</v>
      </c>
      <c r="N19" s="258">
        <f t="shared" si="0"/>
        <v>0.003392361111111111</v>
      </c>
      <c r="O19" s="259">
        <v>1</v>
      </c>
      <c r="P19" s="165"/>
    </row>
    <row r="20" spans="1:15" s="165" customFormat="1" ht="12" customHeight="1">
      <c r="A20" s="14">
        <v>16</v>
      </c>
      <c r="B20" s="15">
        <v>792</v>
      </c>
      <c r="C20" s="15" t="s">
        <v>20</v>
      </c>
      <c r="D20" s="16" t="s">
        <v>45</v>
      </c>
      <c r="E20" s="16" t="s">
        <v>16</v>
      </c>
      <c r="F20" s="16" t="s">
        <v>16</v>
      </c>
      <c r="G20" s="16"/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0.034131944444444444</v>
      </c>
      <c r="N20" s="18">
        <f t="shared" si="0"/>
        <v>0.0034131944444444444</v>
      </c>
      <c r="O20" s="19">
        <v>5</v>
      </c>
    </row>
    <row r="21" spans="1:15" s="165" customFormat="1" ht="12" customHeight="1">
      <c r="A21" s="14">
        <v>17</v>
      </c>
      <c r="B21" s="15">
        <v>780</v>
      </c>
      <c r="C21" s="15" t="s">
        <v>39</v>
      </c>
      <c r="D21" s="16" t="s">
        <v>40</v>
      </c>
      <c r="E21" s="16" t="s">
        <v>16</v>
      </c>
      <c r="F21" s="16" t="s">
        <v>31</v>
      </c>
      <c r="G21" s="16" t="s">
        <v>93</v>
      </c>
      <c r="H21" s="16" t="s">
        <v>17</v>
      </c>
      <c r="I21" s="16">
        <v>1958</v>
      </c>
      <c r="J21" s="16" t="s">
        <v>32</v>
      </c>
      <c r="K21" s="16" t="s">
        <v>19</v>
      </c>
      <c r="L21" s="16">
        <v>10</v>
      </c>
      <c r="M21" s="17">
        <v>0.03434027777777778</v>
      </c>
      <c r="N21" s="18">
        <f t="shared" si="0"/>
        <v>0.003434027777777778</v>
      </c>
      <c r="O21" s="19">
        <v>2</v>
      </c>
    </row>
    <row r="22" spans="1:15" s="165" customFormat="1" ht="12" customHeight="1">
      <c r="A22" s="14">
        <v>18</v>
      </c>
      <c r="B22" s="15">
        <v>797</v>
      </c>
      <c r="C22" s="15" t="s">
        <v>42</v>
      </c>
      <c r="D22" s="16" t="s">
        <v>41</v>
      </c>
      <c r="E22" s="16" t="s">
        <v>16</v>
      </c>
      <c r="F22" s="16" t="s">
        <v>16</v>
      </c>
      <c r="G22" s="16"/>
      <c r="H22" s="16" t="s">
        <v>17</v>
      </c>
      <c r="I22" s="16">
        <v>1976</v>
      </c>
      <c r="J22" s="16" t="s">
        <v>24</v>
      </c>
      <c r="K22" s="16" t="s">
        <v>19</v>
      </c>
      <c r="L22" s="16">
        <v>10</v>
      </c>
      <c r="M22" s="17">
        <v>0.03570601851851852</v>
      </c>
      <c r="N22" s="18">
        <f t="shared" si="0"/>
        <v>0.0035706018518518517</v>
      </c>
      <c r="O22" s="19">
        <v>9</v>
      </c>
    </row>
    <row r="23" spans="1:15" s="165" customFormat="1" ht="12" customHeight="1">
      <c r="A23" s="14">
        <v>19</v>
      </c>
      <c r="B23" s="15">
        <v>791</v>
      </c>
      <c r="C23" s="15" t="s">
        <v>119</v>
      </c>
      <c r="D23" s="16" t="s">
        <v>120</v>
      </c>
      <c r="E23" s="16" t="s">
        <v>16</v>
      </c>
      <c r="F23" s="16" t="s">
        <v>16</v>
      </c>
      <c r="G23" s="16"/>
      <c r="H23" s="16" t="s">
        <v>17</v>
      </c>
      <c r="I23" s="16">
        <v>1962</v>
      </c>
      <c r="J23" s="16" t="s">
        <v>32</v>
      </c>
      <c r="K23" s="16" t="s">
        <v>19</v>
      </c>
      <c r="L23" s="16">
        <v>10</v>
      </c>
      <c r="M23" s="17">
        <v>0.03782407407407407</v>
      </c>
      <c r="N23" s="18">
        <f t="shared" si="0"/>
        <v>0.003782407407407407</v>
      </c>
      <c r="O23" s="19">
        <v>3</v>
      </c>
    </row>
    <row r="24" spans="1:16" s="260" customFormat="1" ht="12" customHeight="1">
      <c r="A24" s="254">
        <v>20</v>
      </c>
      <c r="B24" s="255">
        <v>796</v>
      </c>
      <c r="C24" s="255" t="s">
        <v>60</v>
      </c>
      <c r="D24" s="256" t="s">
        <v>61</v>
      </c>
      <c r="E24" s="256" t="s">
        <v>16</v>
      </c>
      <c r="F24" s="256" t="s">
        <v>16</v>
      </c>
      <c r="G24" s="256"/>
      <c r="H24" s="256" t="s">
        <v>46</v>
      </c>
      <c r="I24" s="256">
        <v>1954</v>
      </c>
      <c r="J24" s="256" t="s">
        <v>62</v>
      </c>
      <c r="K24" s="256" t="s">
        <v>19</v>
      </c>
      <c r="L24" s="256">
        <v>10</v>
      </c>
      <c r="M24" s="257">
        <v>0.037986111111111116</v>
      </c>
      <c r="N24" s="258">
        <f t="shared" si="0"/>
        <v>0.0037986111111111115</v>
      </c>
      <c r="O24" s="259">
        <v>1</v>
      </c>
      <c r="P24" s="165"/>
    </row>
    <row r="25" spans="1:15" s="165" customFormat="1" ht="12" customHeight="1">
      <c r="A25" s="14">
        <v>21</v>
      </c>
      <c r="B25" s="15">
        <v>790</v>
      </c>
      <c r="C25" s="15" t="s">
        <v>53</v>
      </c>
      <c r="D25" s="16" t="s">
        <v>54</v>
      </c>
      <c r="E25" s="16" t="s">
        <v>16</v>
      </c>
      <c r="F25" s="16" t="s">
        <v>16</v>
      </c>
      <c r="G25" s="16"/>
      <c r="H25" s="16" t="s">
        <v>17</v>
      </c>
      <c r="I25" s="16">
        <v>1959</v>
      </c>
      <c r="J25" s="16" t="s">
        <v>32</v>
      </c>
      <c r="K25" s="16" t="s">
        <v>19</v>
      </c>
      <c r="L25" s="16">
        <v>10</v>
      </c>
      <c r="M25" s="17">
        <v>0.037986111111111116</v>
      </c>
      <c r="N25" s="18">
        <f t="shared" si="0"/>
        <v>0.0037986111111111115</v>
      </c>
      <c r="O25" s="19">
        <v>4</v>
      </c>
    </row>
    <row r="26" spans="1:16" s="260" customFormat="1" ht="12" customHeight="1">
      <c r="A26" s="254">
        <v>22</v>
      </c>
      <c r="B26" s="255">
        <v>801</v>
      </c>
      <c r="C26" s="255" t="s">
        <v>112</v>
      </c>
      <c r="D26" s="256" t="s">
        <v>113</v>
      </c>
      <c r="E26" s="256" t="s">
        <v>16</v>
      </c>
      <c r="F26" s="256" t="s">
        <v>22</v>
      </c>
      <c r="G26" s="256" t="s">
        <v>116</v>
      </c>
      <c r="H26" s="256" t="s">
        <v>46</v>
      </c>
      <c r="I26" s="256">
        <v>1974</v>
      </c>
      <c r="J26" s="256" t="s">
        <v>47</v>
      </c>
      <c r="K26" s="256" t="s">
        <v>19</v>
      </c>
      <c r="L26" s="256">
        <v>10</v>
      </c>
      <c r="M26" s="257">
        <v>0.03821759259259259</v>
      </c>
      <c r="N26" s="258">
        <f t="shared" si="0"/>
        <v>0.0038217592592592587</v>
      </c>
      <c r="O26" s="259">
        <v>2</v>
      </c>
      <c r="P26" s="165"/>
    </row>
    <row r="27" spans="1:16" s="260" customFormat="1" ht="12" customHeight="1">
      <c r="A27" s="254">
        <v>23</v>
      </c>
      <c r="B27" s="255">
        <v>773</v>
      </c>
      <c r="C27" s="255" t="s">
        <v>55</v>
      </c>
      <c r="D27" s="256" t="s">
        <v>56</v>
      </c>
      <c r="E27" s="256" t="s">
        <v>16</v>
      </c>
      <c r="F27" s="256" t="s">
        <v>57</v>
      </c>
      <c r="G27" s="256" t="s">
        <v>58</v>
      </c>
      <c r="H27" s="256" t="s">
        <v>46</v>
      </c>
      <c r="I27" s="256">
        <v>1967</v>
      </c>
      <c r="J27" s="256" t="s">
        <v>59</v>
      </c>
      <c r="K27" s="256" t="s">
        <v>19</v>
      </c>
      <c r="L27" s="256">
        <v>10</v>
      </c>
      <c r="M27" s="257">
        <v>0.03844907407407407</v>
      </c>
      <c r="N27" s="258">
        <f t="shared" si="0"/>
        <v>0.003844907407407407</v>
      </c>
      <c r="O27" s="259">
        <v>1</v>
      </c>
      <c r="P27" s="165"/>
    </row>
    <row r="28" spans="1:16" s="260" customFormat="1" ht="12" customHeight="1">
      <c r="A28" s="254">
        <v>24</v>
      </c>
      <c r="B28" s="255">
        <v>772</v>
      </c>
      <c r="C28" s="255" t="s">
        <v>95</v>
      </c>
      <c r="D28" s="256" t="s">
        <v>96</v>
      </c>
      <c r="E28" s="256" t="s">
        <v>16</v>
      </c>
      <c r="F28" s="256" t="s">
        <v>97</v>
      </c>
      <c r="G28" s="256"/>
      <c r="H28" s="256" t="s">
        <v>46</v>
      </c>
      <c r="I28" s="256">
        <v>1977</v>
      </c>
      <c r="J28" s="256" t="s">
        <v>47</v>
      </c>
      <c r="K28" s="256" t="s">
        <v>19</v>
      </c>
      <c r="L28" s="256">
        <v>10</v>
      </c>
      <c r="M28" s="257">
        <v>0.03888888888888889</v>
      </c>
      <c r="N28" s="258">
        <f t="shared" si="0"/>
        <v>0.0038888888888888888</v>
      </c>
      <c r="O28" s="259">
        <v>3</v>
      </c>
      <c r="P28" s="165"/>
    </row>
    <row r="29" spans="1:15" s="165" customFormat="1" ht="12" customHeight="1">
      <c r="A29" s="14">
        <v>25</v>
      </c>
      <c r="B29" s="15">
        <v>771</v>
      </c>
      <c r="C29" s="15" t="s">
        <v>89</v>
      </c>
      <c r="D29" s="16" t="s">
        <v>90</v>
      </c>
      <c r="E29" s="16" t="s">
        <v>16</v>
      </c>
      <c r="F29" s="16" t="s">
        <v>91</v>
      </c>
      <c r="G29" s="16" t="s">
        <v>92</v>
      </c>
      <c r="H29" s="16" t="s">
        <v>17</v>
      </c>
      <c r="I29" s="16">
        <v>1952</v>
      </c>
      <c r="J29" s="16" t="s">
        <v>65</v>
      </c>
      <c r="K29" s="16" t="s">
        <v>19</v>
      </c>
      <c r="L29" s="16">
        <v>10</v>
      </c>
      <c r="M29" s="17">
        <v>0.03888888888888889</v>
      </c>
      <c r="N29" s="18">
        <f t="shared" si="0"/>
        <v>0.0038888888888888888</v>
      </c>
      <c r="O29" s="19">
        <v>1</v>
      </c>
    </row>
    <row r="30" spans="1:15" s="165" customFormat="1" ht="12" customHeight="1">
      <c r="A30" s="14">
        <v>26</v>
      </c>
      <c r="B30" s="15">
        <v>775</v>
      </c>
      <c r="C30" s="15" t="s">
        <v>63</v>
      </c>
      <c r="D30" s="16" t="s">
        <v>64</v>
      </c>
      <c r="E30" s="16" t="s">
        <v>16</v>
      </c>
      <c r="F30" s="16" t="s">
        <v>94</v>
      </c>
      <c r="G30" s="16" t="s">
        <v>30</v>
      </c>
      <c r="H30" s="16" t="s">
        <v>17</v>
      </c>
      <c r="I30" s="16">
        <v>1949</v>
      </c>
      <c r="J30" s="16" t="s">
        <v>65</v>
      </c>
      <c r="K30" s="16" t="s">
        <v>19</v>
      </c>
      <c r="L30" s="16">
        <v>10</v>
      </c>
      <c r="M30" s="17">
        <v>0.03912037037037037</v>
      </c>
      <c r="N30" s="18">
        <f t="shared" si="0"/>
        <v>0.003912037037037037</v>
      </c>
      <c r="O30" s="19">
        <v>2</v>
      </c>
    </row>
    <row r="31" spans="1:15" s="165" customFormat="1" ht="12" customHeight="1">
      <c r="A31" s="14">
        <v>27</v>
      </c>
      <c r="B31" s="15">
        <v>803</v>
      </c>
      <c r="C31" s="15" t="s">
        <v>53</v>
      </c>
      <c r="D31" s="16" t="s">
        <v>110</v>
      </c>
      <c r="E31" s="16" t="s">
        <v>16</v>
      </c>
      <c r="F31" s="16" t="s">
        <v>16</v>
      </c>
      <c r="G31" s="16"/>
      <c r="H31" s="16" t="s">
        <v>17</v>
      </c>
      <c r="I31" s="16">
        <v>1982</v>
      </c>
      <c r="J31" s="16" t="s">
        <v>24</v>
      </c>
      <c r="K31" s="16" t="s">
        <v>19</v>
      </c>
      <c r="L31" s="16">
        <v>10</v>
      </c>
      <c r="M31" s="17">
        <v>0.03943287037037037</v>
      </c>
      <c r="N31" s="18">
        <f t="shared" si="0"/>
        <v>0.003943287037037037</v>
      </c>
      <c r="O31" s="19">
        <v>10</v>
      </c>
    </row>
    <row r="32" spans="1:18" s="165" customFormat="1" ht="12" customHeight="1" thickBot="1">
      <c r="A32" s="28">
        <v>28</v>
      </c>
      <c r="B32" s="29">
        <v>774</v>
      </c>
      <c r="C32" s="29" t="s">
        <v>66</v>
      </c>
      <c r="D32" s="30" t="s">
        <v>56</v>
      </c>
      <c r="E32" s="30" t="s">
        <v>16</v>
      </c>
      <c r="F32" s="30" t="s">
        <v>57</v>
      </c>
      <c r="G32" s="30" t="s">
        <v>58</v>
      </c>
      <c r="H32" s="30" t="s">
        <v>17</v>
      </c>
      <c r="I32" s="30">
        <v>1963</v>
      </c>
      <c r="J32" s="30" t="s">
        <v>32</v>
      </c>
      <c r="K32" s="30" t="s">
        <v>19</v>
      </c>
      <c r="L32" s="30">
        <v>10</v>
      </c>
      <c r="M32" s="31">
        <v>0.04203703703703704</v>
      </c>
      <c r="N32" s="32">
        <f t="shared" si="0"/>
        <v>0.004203703703703704</v>
      </c>
      <c r="O32" s="33">
        <v>5</v>
      </c>
      <c r="Q32" s="169"/>
      <c r="R32" s="169"/>
    </row>
    <row r="33" spans="1:15" s="165" customFormat="1" ht="12.75">
      <c r="A33" s="249"/>
      <c r="B33" s="250"/>
      <c r="C33" s="250"/>
      <c r="D33" s="251"/>
      <c r="E33" s="251"/>
      <c r="F33" s="251"/>
      <c r="G33" s="251"/>
      <c r="H33" s="251"/>
      <c r="I33" s="251"/>
      <c r="J33" s="251"/>
      <c r="K33" s="251"/>
      <c r="L33" s="251"/>
      <c r="M33" s="252"/>
      <c r="N33" s="253"/>
      <c r="O33" s="251"/>
    </row>
    <row r="34" spans="1:17" s="42" customFormat="1" ht="12.75">
      <c r="A34" s="39" t="s">
        <v>67</v>
      </c>
      <c r="B34" s="2"/>
      <c r="M34" s="171"/>
      <c r="N34" s="171"/>
      <c r="P34" s="246"/>
      <c r="Q34" s="2"/>
    </row>
    <row r="35" s="42" customFormat="1" ht="12.75">
      <c r="A35" s="41" t="s">
        <v>121</v>
      </c>
    </row>
    <row r="36" spans="1:14" s="42" customFormat="1" ht="12.75">
      <c r="A36" s="41" t="s">
        <v>68</v>
      </c>
      <c r="M36" s="43"/>
      <c r="N36" s="43"/>
    </row>
    <row r="37" spans="1:2" s="42" customFormat="1" ht="12.75">
      <c r="A37" s="247" t="s">
        <v>69</v>
      </c>
      <c r="B37" s="248"/>
    </row>
    <row r="38" s="42" customFormat="1" ht="12.75">
      <c r="A38" s="41" t="s">
        <v>122</v>
      </c>
    </row>
    <row r="39" spans="1:2" ht="12.75">
      <c r="A39" s="41" t="s">
        <v>123</v>
      </c>
      <c r="B39" s="42"/>
    </row>
    <row r="40" ht="12.75">
      <c r="A40" s="41" t="s">
        <v>109</v>
      </c>
    </row>
    <row r="41" ht="12.75">
      <c r="A41" s="41" t="s">
        <v>124</v>
      </c>
    </row>
  </sheetData>
  <sheetProtection/>
  <autoFilter ref="A4:R4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customWidth="1"/>
    <col min="6" max="6" width="12.851562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/>
    </row>
    <row r="2" ht="12.75">
      <c r="A2" s="1"/>
    </row>
    <row r="3" ht="13.5" thickBot="1">
      <c r="A3" s="1"/>
    </row>
    <row r="4" spans="1:15" s="7" customFormat="1" ht="13.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</row>
    <row r="5" spans="1:18" s="166" customFormat="1" ht="12.75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1"/>
      <c r="N5" s="12"/>
      <c r="O5" s="13"/>
      <c r="P5" s="165"/>
      <c r="R5" s="165"/>
    </row>
    <row r="6" spans="1:15" s="165" customFormat="1" ht="12.75">
      <c r="A6" s="14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7"/>
      <c r="N6" s="18"/>
      <c r="O6" s="19"/>
    </row>
    <row r="7" spans="1:15" s="165" customFormat="1" ht="12.75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</row>
    <row r="8" spans="1:15" s="27" customFormat="1" ht="12.75">
      <c r="A8" s="21"/>
      <c r="B8" s="22"/>
      <c r="C8" s="22"/>
      <c r="D8" s="23"/>
      <c r="E8" s="23"/>
      <c r="F8" s="23"/>
      <c r="G8" s="23"/>
      <c r="H8" s="23"/>
      <c r="I8" s="23"/>
      <c r="J8" s="23"/>
      <c r="K8" s="23"/>
      <c r="L8" s="23"/>
      <c r="M8" s="24"/>
      <c r="N8" s="18"/>
      <c r="O8" s="26"/>
    </row>
    <row r="9" spans="1:15" s="165" customFormat="1" ht="12.75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9"/>
    </row>
    <row r="10" spans="1:15" s="165" customFormat="1" ht="12.75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/>
      <c r="O10" s="19"/>
    </row>
    <row r="11" spans="1:15" s="165" customFormat="1" ht="12.75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  <c r="O11" s="19"/>
    </row>
    <row r="12" spans="1:15" s="165" customFormat="1" ht="12.75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/>
      <c r="O12" s="19"/>
    </row>
    <row r="13" spans="1:15" s="165" customFormat="1" ht="12.75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/>
      <c r="O13" s="19"/>
    </row>
    <row r="14" spans="1:15" s="165" customFormat="1" ht="12.75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8"/>
      <c r="O14" s="19"/>
    </row>
    <row r="15" spans="1:15" s="165" customFormat="1" ht="12.75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8"/>
      <c r="O15" s="19"/>
    </row>
    <row r="16" spans="1:15" s="165" customFormat="1" ht="12.75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/>
      <c r="O16" s="19"/>
    </row>
    <row r="17" spans="1:15" s="165" customFormat="1" ht="12.75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8"/>
      <c r="O17" s="19"/>
    </row>
    <row r="18" spans="1:15" s="165" customFormat="1" ht="12.75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8"/>
      <c r="O18" s="19"/>
    </row>
    <row r="19" spans="1:15" s="165" customFormat="1" ht="12.75">
      <c r="A19" s="14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8"/>
      <c r="O19" s="19"/>
    </row>
    <row r="20" spans="1:15" s="27" customFormat="1" ht="12.7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5"/>
      <c r="O20" s="26"/>
    </row>
    <row r="21" spans="1:15" s="165" customFormat="1" ht="12.75">
      <c r="A21" s="14"/>
      <c r="B21" s="167"/>
      <c r="C21" s="167"/>
      <c r="D21" s="168"/>
      <c r="E21" s="168"/>
      <c r="F21" s="168"/>
      <c r="G21" s="169"/>
      <c r="H21" s="168"/>
      <c r="I21" s="168"/>
      <c r="J21" s="168"/>
      <c r="K21" s="168"/>
      <c r="L21" s="168"/>
      <c r="M21" s="17"/>
      <c r="N21" s="18"/>
      <c r="O21" s="170"/>
    </row>
    <row r="22" spans="1:15" s="165" customFormat="1" ht="12.75">
      <c r="A22" s="14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  <c r="O22" s="19"/>
    </row>
    <row r="23" spans="1:15" s="165" customFormat="1" ht="12.75">
      <c r="A23" s="14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8"/>
      <c r="O23" s="19"/>
    </row>
    <row r="24" spans="1:15" s="165" customFormat="1" ht="12.75">
      <c r="A24" s="1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8"/>
      <c r="O24" s="19"/>
    </row>
    <row r="25" spans="1:15" s="165" customFormat="1" ht="12.75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8"/>
      <c r="O25" s="19"/>
    </row>
    <row r="26" spans="1:15" s="165" customFormat="1" ht="12.75">
      <c r="A26" s="14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8"/>
      <c r="O26" s="19"/>
    </row>
    <row r="27" spans="1:15" s="165" customFormat="1" ht="12.75">
      <c r="A27" s="14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8"/>
      <c r="O27" s="19"/>
    </row>
    <row r="28" spans="1:15" s="165" customFormat="1" ht="12.75">
      <c r="A28" s="14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8"/>
      <c r="O28" s="19"/>
    </row>
    <row r="29" spans="1:15" s="27" customFormat="1" ht="12.75">
      <c r="A29" s="21"/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5"/>
      <c r="O29" s="26"/>
    </row>
    <row r="30" spans="1:15" s="165" customFormat="1" ht="12.75">
      <c r="A30" s="14"/>
      <c r="B30" s="167"/>
      <c r="C30" s="167"/>
      <c r="D30" s="168"/>
      <c r="E30" s="168"/>
      <c r="F30" s="168"/>
      <c r="G30" s="169"/>
      <c r="H30" s="168"/>
      <c r="I30" s="168"/>
      <c r="J30" s="168"/>
      <c r="K30" s="168"/>
      <c r="L30" s="168"/>
      <c r="M30" s="17"/>
      <c r="N30" s="18"/>
      <c r="O30" s="170"/>
    </row>
    <row r="31" spans="1:15" s="165" customFormat="1" ht="12.75">
      <c r="A31" s="14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8"/>
      <c r="O31" s="19"/>
    </row>
    <row r="32" spans="1:15" s="165" customFormat="1" ht="12.75">
      <c r="A32" s="14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8"/>
      <c r="O32" s="19"/>
    </row>
    <row r="33" spans="1:15" s="165" customFormat="1" ht="13.5" thickBot="1">
      <c r="A33" s="28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32"/>
      <c r="O33" s="33"/>
    </row>
    <row r="34" spans="1:15" ht="7.5" customHeight="1">
      <c r="A34" s="34"/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8"/>
      <c r="O34" s="36"/>
    </row>
    <row r="35" ht="12.75">
      <c r="A35" s="39"/>
    </row>
    <row r="36" s="42" customFormat="1" ht="12.75">
      <c r="A36" s="41"/>
    </row>
    <row r="37" s="42" customFormat="1" ht="12.75">
      <c r="A37" s="41"/>
    </row>
    <row r="38" s="42" customFormat="1" ht="12.75">
      <c r="A38" s="41"/>
    </row>
    <row r="39" s="42" customFormat="1" ht="12.75">
      <c r="A39" s="41"/>
    </row>
    <row r="40" s="42" customFormat="1" ht="12.75">
      <c r="A40" s="41"/>
    </row>
    <row r="41" ht="12.75">
      <c r="A41" s="41"/>
    </row>
    <row r="44" spans="13:14" ht="12.75">
      <c r="M44" s="40"/>
      <c r="N44" s="18"/>
    </row>
    <row r="45" spans="13:16" ht="12.75">
      <c r="M45" s="43"/>
      <c r="N45" s="43"/>
      <c r="O45" s="42"/>
      <c r="P45" s="44"/>
    </row>
    <row r="47" ht="12.75">
      <c r="M47" s="171"/>
    </row>
    <row r="48" ht="12.75">
      <c r="M48" s="17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9.00390625" style="2" customWidth="1"/>
    <col min="4" max="4" width="10.7109375" style="2" customWidth="1"/>
    <col min="5" max="5" width="16.7109375" style="2" customWidth="1"/>
    <col min="6" max="6" width="11.7109375" style="2" customWidth="1"/>
    <col min="7" max="7" width="20.57421875" style="2" customWidth="1"/>
    <col min="8" max="9" width="8.28125" style="2" customWidth="1"/>
    <col min="10" max="10" width="7.28125" style="2" customWidth="1"/>
    <col min="11" max="11" width="10.28125" style="2" customWidth="1"/>
    <col min="12" max="12" width="8.28125" style="2" customWidth="1"/>
    <col min="13" max="13" width="11.140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/>
    </row>
    <row r="2" ht="12.75">
      <c r="A2" s="1"/>
    </row>
    <row r="3" ht="13.5" thickBot="1">
      <c r="A3" s="1"/>
    </row>
    <row r="4" spans="1:15" s="7" customFormat="1" ht="13.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</row>
    <row r="5" spans="1:18" s="166" customFormat="1" ht="12.75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88"/>
      <c r="M5" s="11"/>
      <c r="N5" s="12"/>
      <c r="O5" s="13"/>
      <c r="P5" s="165"/>
      <c r="R5" s="165"/>
    </row>
    <row r="6" spans="1:15" s="165" customFormat="1" ht="12.75">
      <c r="A6" s="14"/>
      <c r="B6" s="15"/>
      <c r="C6" s="15"/>
      <c r="D6" s="16"/>
      <c r="E6" s="16"/>
      <c r="F6" s="16"/>
      <c r="G6" s="16"/>
      <c r="H6" s="16"/>
      <c r="I6" s="16"/>
      <c r="J6" s="16"/>
      <c r="K6" s="16"/>
      <c r="L6" s="189"/>
      <c r="M6" s="17"/>
      <c r="N6" s="18"/>
      <c r="O6" s="19"/>
    </row>
    <row r="7" spans="1:15" s="165" customFormat="1" ht="12.75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189"/>
      <c r="M7" s="17"/>
      <c r="N7" s="18"/>
      <c r="O7" s="19"/>
    </row>
    <row r="8" spans="1:15" s="165" customFormat="1" ht="12.75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189"/>
      <c r="M8" s="17"/>
      <c r="N8" s="18"/>
      <c r="O8" s="19"/>
    </row>
    <row r="9" spans="1:15" s="165" customFormat="1" ht="12.75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189"/>
      <c r="M9" s="17"/>
      <c r="N9" s="18"/>
      <c r="O9" s="19"/>
    </row>
    <row r="10" spans="1:15" s="165" customFormat="1" ht="12.75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89"/>
      <c r="M10" s="17"/>
      <c r="N10" s="18"/>
      <c r="O10" s="19"/>
    </row>
    <row r="11" spans="1:15" s="165" customFormat="1" ht="12.75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89"/>
      <c r="M11" s="17"/>
      <c r="N11" s="18"/>
      <c r="O11" s="19"/>
    </row>
    <row r="12" spans="1:15" s="165" customFormat="1" ht="12.75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89"/>
      <c r="M12" s="17"/>
      <c r="N12" s="18"/>
      <c r="O12" s="19"/>
    </row>
    <row r="13" spans="1:15" s="165" customFormat="1" ht="12.75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89"/>
      <c r="M13" s="17"/>
      <c r="N13" s="18"/>
      <c r="O13" s="19"/>
    </row>
    <row r="14" spans="1:15" s="165" customFormat="1" ht="12.75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89"/>
      <c r="M14" s="17"/>
      <c r="N14" s="18"/>
      <c r="O14" s="19"/>
    </row>
    <row r="15" spans="1:15" s="165" customFormat="1" ht="12.75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89"/>
      <c r="M15" s="17"/>
      <c r="N15" s="18"/>
      <c r="O15" s="19"/>
    </row>
    <row r="16" spans="1:15" s="165" customFormat="1" ht="12.75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89"/>
      <c r="M16" s="17"/>
      <c r="N16" s="18"/>
      <c r="O16" s="19"/>
    </row>
    <row r="17" spans="1:15" s="165" customFormat="1" ht="12.75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89"/>
      <c r="M17" s="17"/>
      <c r="N17" s="18"/>
      <c r="O17" s="19"/>
    </row>
    <row r="18" spans="1:15" s="165" customFormat="1" ht="12.75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89"/>
      <c r="M18" s="17"/>
      <c r="N18" s="18"/>
      <c r="O18" s="19"/>
    </row>
    <row r="19" spans="1:15" s="165" customFormat="1" ht="12.75">
      <c r="A19" s="14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89"/>
      <c r="M19" s="17"/>
      <c r="N19" s="18"/>
      <c r="O19" s="19"/>
    </row>
    <row r="20" spans="1:15" s="165" customFormat="1" ht="12.75">
      <c r="A20" s="14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89"/>
      <c r="M20" s="17"/>
      <c r="N20" s="18"/>
      <c r="O20" s="19"/>
    </row>
    <row r="21" spans="1:15" s="165" customFormat="1" ht="12.75">
      <c r="A21" s="14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89"/>
      <c r="M21" s="17"/>
      <c r="N21" s="18"/>
      <c r="O21" s="19"/>
    </row>
    <row r="22" spans="1:15" s="165" customFormat="1" ht="12.75">
      <c r="A22" s="14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89"/>
      <c r="M22" s="17"/>
      <c r="N22" s="18"/>
      <c r="O22" s="19"/>
    </row>
    <row r="23" spans="1:18" s="20" customFormat="1" ht="12.75">
      <c r="A23" s="14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89"/>
      <c r="M23" s="17"/>
      <c r="N23" s="18"/>
      <c r="O23" s="19"/>
      <c r="P23" s="165"/>
      <c r="R23" s="1"/>
    </row>
    <row r="24" spans="1:15" s="27" customFormat="1" ht="12.75">
      <c r="A24" s="21"/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190"/>
      <c r="M24" s="24"/>
      <c r="N24" s="25"/>
      <c r="O24" s="26"/>
    </row>
    <row r="25" spans="1:15" s="165" customFormat="1" ht="12.75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89"/>
      <c r="M25" s="17"/>
      <c r="N25" s="18"/>
      <c r="O25" s="19"/>
    </row>
    <row r="26" spans="1:15" s="165" customFormat="1" ht="12.75">
      <c r="A26" s="14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89"/>
      <c r="M26" s="17"/>
      <c r="N26" s="18"/>
      <c r="O26" s="19"/>
    </row>
    <row r="27" spans="1:15" s="27" customFormat="1" ht="12.75">
      <c r="A27" s="21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190"/>
      <c r="M27" s="24"/>
      <c r="N27" s="25"/>
      <c r="O27" s="26"/>
    </row>
    <row r="28" spans="1:15" s="165" customFormat="1" ht="12.75">
      <c r="A28" s="14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89"/>
      <c r="M28" s="17"/>
      <c r="N28" s="18"/>
      <c r="O28" s="19"/>
    </row>
    <row r="29" spans="1:15" s="165" customFormat="1" ht="13.5" thickBot="1">
      <c r="A29" s="28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191"/>
      <c r="M29" s="31"/>
      <c r="N29" s="32"/>
      <c r="O29" s="33"/>
    </row>
    <row r="30" spans="1:15" ht="7.5" customHeight="1">
      <c r="A30" s="34"/>
      <c r="B30" s="35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8"/>
      <c r="O30" s="36"/>
    </row>
    <row r="31" spans="1:12" ht="12.75">
      <c r="A31" s="39"/>
      <c r="L31" s="192"/>
    </row>
    <row r="32" s="42" customFormat="1" ht="12.75">
      <c r="A32" s="41"/>
    </row>
    <row r="33" s="42" customFormat="1" ht="12.75">
      <c r="A33" s="41"/>
    </row>
    <row r="34" s="42" customFormat="1" ht="12.75">
      <c r="A34" s="41"/>
    </row>
    <row r="35" s="42" customFormat="1" ht="12.75">
      <c r="A35" s="41"/>
    </row>
    <row r="36" s="42" customFormat="1" ht="12.75">
      <c r="A36" s="41"/>
    </row>
    <row r="37" ht="12.75">
      <c r="A37" s="41"/>
    </row>
    <row r="40" ht="12.75">
      <c r="M40" s="40"/>
    </row>
    <row r="41" ht="12.75">
      <c r="M41" s="43"/>
    </row>
    <row r="43" ht="12.75">
      <c r="M43" s="171"/>
    </row>
    <row r="44" ht="12.75">
      <c r="M44" s="17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6.8515625" style="0" customWidth="1"/>
    <col min="2" max="2" width="0" style="0" hidden="1" customWidth="1"/>
    <col min="4" max="4" width="14.00390625" style="0" customWidth="1"/>
    <col min="5" max="5" width="12.8515625" style="0" hidden="1" customWidth="1"/>
    <col min="6" max="6" width="12.00390625" style="0" customWidth="1"/>
    <col min="7" max="7" width="22.28125" style="0" hidden="1" customWidth="1"/>
    <col min="8" max="8" width="7.00390625" style="0" hidden="1" customWidth="1"/>
    <col min="9" max="9" width="0" style="0" hidden="1" customWidth="1"/>
    <col min="11" max="11" width="8.7109375" style="0" hidden="1" customWidth="1"/>
    <col min="12" max="12" width="0" style="0" hidden="1" customWidth="1"/>
    <col min="13" max="13" width="10.71093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</row>
    <row r="5" spans="1:15" ht="17.25" customHeight="1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204"/>
      <c r="M5" s="11"/>
      <c r="N5" s="12"/>
      <c r="O5" s="13"/>
    </row>
    <row r="6" spans="1:15" ht="17.25" customHeight="1">
      <c r="A6" s="14"/>
      <c r="B6" s="15"/>
      <c r="C6" s="15"/>
      <c r="D6" s="16"/>
      <c r="E6" s="16"/>
      <c r="F6" s="16"/>
      <c r="G6" s="16"/>
      <c r="H6" s="16"/>
      <c r="I6" s="16"/>
      <c r="J6" s="16"/>
      <c r="K6" s="16"/>
      <c r="L6" s="205"/>
      <c r="M6" s="17"/>
      <c r="N6" s="18"/>
      <c r="O6" s="19"/>
    </row>
    <row r="7" spans="1:15" ht="17.25" customHeight="1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205"/>
      <c r="M7" s="17"/>
      <c r="N7" s="18"/>
      <c r="O7" s="19"/>
    </row>
    <row r="8" spans="1:15" ht="17.25" customHeight="1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205"/>
      <c r="M8" s="17"/>
      <c r="N8" s="18"/>
      <c r="O8" s="19"/>
    </row>
    <row r="9" spans="1:15" ht="17.25" customHeight="1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205"/>
      <c r="M9" s="17"/>
      <c r="N9" s="18"/>
      <c r="O9" s="19"/>
    </row>
    <row r="10" spans="1:15" ht="17.25" customHeight="1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205"/>
      <c r="M10" s="17"/>
      <c r="N10" s="18"/>
      <c r="O10" s="19"/>
    </row>
    <row r="11" spans="1:15" ht="17.25" customHeight="1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205"/>
      <c r="M11" s="17"/>
      <c r="N11" s="18"/>
      <c r="O11" s="19"/>
    </row>
    <row r="12" spans="1:15" ht="17.25" customHeight="1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205"/>
      <c r="M12" s="17"/>
      <c r="N12" s="18"/>
      <c r="O12" s="19"/>
    </row>
    <row r="13" spans="1:15" ht="17.25" customHeight="1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205"/>
      <c r="M13" s="17"/>
      <c r="N13" s="18"/>
      <c r="O13" s="19"/>
    </row>
    <row r="14" spans="1:15" ht="17.25" customHeight="1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205"/>
      <c r="M14" s="17"/>
      <c r="N14" s="18"/>
      <c r="O14" s="19"/>
    </row>
    <row r="15" spans="1:15" ht="17.25" customHeight="1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205"/>
      <c r="M15" s="17"/>
      <c r="N15" s="18"/>
      <c r="O15" s="19"/>
    </row>
    <row r="16" spans="1:15" ht="17.25" customHeight="1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205"/>
      <c r="M16" s="17"/>
      <c r="N16" s="18"/>
      <c r="O16" s="19"/>
    </row>
    <row r="17" spans="1:15" ht="17.25" customHeight="1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205"/>
      <c r="M17" s="17"/>
      <c r="N17" s="18"/>
      <c r="O17" s="19"/>
    </row>
    <row r="18" spans="1:15" ht="17.25" customHeight="1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205"/>
      <c r="M18" s="17"/>
      <c r="N18" s="18"/>
      <c r="O18" s="19"/>
    </row>
    <row r="19" spans="1:15" ht="17.25" customHeight="1">
      <c r="A19" s="21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06"/>
      <c r="M19" s="24"/>
      <c r="N19" s="25"/>
      <c r="O19" s="26"/>
    </row>
    <row r="20" spans="1:15" ht="17.25" customHeight="1" hidden="1">
      <c r="A20" s="14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205"/>
      <c r="M20" s="17"/>
      <c r="N20" s="18"/>
      <c r="O20" s="19"/>
    </row>
    <row r="21" spans="1:15" ht="17.25" customHeight="1" hidden="1">
      <c r="A21" s="14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8"/>
      <c r="O21" s="19"/>
    </row>
    <row r="22" spans="1:15" ht="17.25" customHeight="1" hidden="1">
      <c r="A22" s="14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  <c r="O22" s="19"/>
    </row>
    <row r="23" spans="1:15" ht="17.25" customHeight="1">
      <c r="A23" s="21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06"/>
      <c r="M23" s="24"/>
      <c r="N23" s="25"/>
      <c r="O23" s="26"/>
    </row>
    <row r="24" spans="1:15" ht="17.25" customHeight="1">
      <c r="A24" s="1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205"/>
      <c r="M24" s="17"/>
      <c r="N24" s="18"/>
      <c r="O24" s="19"/>
    </row>
    <row r="25" spans="1:15" ht="17.25" customHeight="1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205"/>
      <c r="M25" s="17"/>
      <c r="N25" s="18"/>
      <c r="O25" s="19"/>
    </row>
    <row r="26" spans="1:15" ht="17.25" customHeight="1">
      <c r="A26" s="14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205"/>
      <c r="M26" s="17"/>
      <c r="N26" s="18"/>
      <c r="O26" s="19"/>
    </row>
    <row r="27" spans="1:15" ht="17.25" customHeight="1">
      <c r="A27" s="14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205"/>
      <c r="M27" s="17"/>
      <c r="N27" s="18"/>
      <c r="O27" s="19"/>
    </row>
    <row r="28" spans="1:15" ht="17.25" customHeight="1" thickBot="1">
      <c r="A28" s="28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207"/>
      <c r="M28" s="31"/>
      <c r="N28" s="32"/>
      <c r="O28" s="33"/>
    </row>
    <row r="29" spans="1:15" ht="17.25" customHeight="1">
      <c r="A29" s="208"/>
      <c r="B29" s="209"/>
      <c r="C29" s="209"/>
      <c r="D29" s="210"/>
      <c r="E29" s="210"/>
      <c r="F29" s="210"/>
      <c r="G29" s="210"/>
      <c r="H29" s="210"/>
      <c r="I29" s="210"/>
      <c r="J29" s="210"/>
      <c r="K29" s="210"/>
      <c r="L29" s="211"/>
      <c r="M29" s="212"/>
      <c r="N29" s="213"/>
      <c r="O29" s="214"/>
    </row>
    <row r="30" spans="1:15" ht="17.25" customHeight="1" thickBot="1">
      <c r="A30" s="215"/>
      <c r="B30" s="216"/>
      <c r="C30" s="216"/>
      <c r="D30" s="217"/>
      <c r="E30" s="217"/>
      <c r="F30" s="217"/>
      <c r="G30" s="217"/>
      <c r="H30" s="217"/>
      <c r="I30" s="217"/>
      <c r="J30" s="217"/>
      <c r="K30" s="217"/>
      <c r="L30" s="218"/>
      <c r="M30" s="219"/>
      <c r="N30" s="220"/>
      <c r="O30" s="221"/>
    </row>
    <row r="31" spans="1:15" ht="12.75">
      <c r="A31" s="34"/>
      <c r="B31" s="3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8"/>
      <c r="O31" s="36"/>
    </row>
    <row r="32" spans="1:15" ht="12.7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2.7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.7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.75">
      <c r="A38" s="4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82"/>
  <sheetViews>
    <sheetView zoomScalePageLayoutView="0" workbookViewId="0" topLeftCell="A1">
      <selection activeCell="A26" sqref="A26:D36"/>
    </sheetView>
  </sheetViews>
  <sheetFormatPr defaultColWidth="9.140625" defaultRowHeight="12.75"/>
  <cols>
    <col min="1" max="1" width="4.421875" style="55" customWidth="1"/>
    <col min="2" max="2" width="6.28125" style="49" customWidth="1"/>
    <col min="3" max="3" width="22.00390625" style="55" customWidth="1"/>
    <col min="4" max="4" width="10.57421875" style="47" customWidth="1"/>
    <col min="5" max="5" width="9.421875" style="48" customWidth="1"/>
    <col min="6" max="6" width="10.140625" style="48" customWidth="1"/>
    <col min="7" max="7" width="9.7109375" style="49" customWidth="1"/>
    <col min="8" max="8" width="10.421875" style="49" customWidth="1"/>
    <col min="9" max="9" width="4.8515625" style="55" customWidth="1"/>
    <col min="10" max="10" width="4.7109375" style="161" customWidth="1"/>
    <col min="11" max="15" width="4.7109375" style="55" customWidth="1"/>
    <col min="16" max="16" width="5.7109375" style="55" customWidth="1"/>
    <col min="17" max="17" width="6.421875" style="55" customWidth="1"/>
    <col min="18" max="18" width="23.00390625" style="55" customWidth="1"/>
    <col min="19" max="19" width="8.8515625" style="49" customWidth="1"/>
    <col min="20" max="20" width="4.28125" style="49" customWidth="1"/>
    <col min="21" max="21" width="9.00390625" style="49" customWidth="1"/>
    <col min="22" max="22" width="9.28125" style="49" customWidth="1"/>
    <col min="23" max="23" width="4.140625" style="49" customWidth="1"/>
    <col min="24" max="24" width="9.00390625" style="49" customWidth="1"/>
    <col min="25" max="25" width="9.57421875" style="49" customWidth="1"/>
    <col min="26" max="26" width="4.8515625" style="49" customWidth="1"/>
    <col min="27" max="27" width="9.28125" style="49" customWidth="1"/>
    <col min="28" max="28" width="9.7109375" style="48" customWidth="1"/>
    <col min="29" max="29" width="8.421875" style="52" customWidth="1"/>
    <col min="30" max="30" width="9.8515625" style="49" customWidth="1"/>
    <col min="31" max="31" width="9.140625" style="222" customWidth="1"/>
    <col min="32" max="32" width="7.57421875" style="222" customWidth="1"/>
    <col min="33" max="33" width="9.00390625" style="222" customWidth="1"/>
    <col min="34" max="34" width="8.57421875" style="223" customWidth="1"/>
    <col min="35" max="35" width="6.140625" style="223" customWidth="1"/>
    <col min="36" max="36" width="9.7109375" style="53" customWidth="1"/>
    <col min="37" max="44" width="9.140625" style="53" customWidth="1"/>
    <col min="45" max="47" width="9.140625" style="54" customWidth="1"/>
    <col min="48" max="16384" width="9.140625" style="55" customWidth="1"/>
  </cols>
  <sheetData>
    <row r="1" spans="1:23" ht="17.25" customHeight="1" thickBot="1">
      <c r="A1" s="1" t="s">
        <v>125</v>
      </c>
      <c r="B1" s="45"/>
      <c r="C1" s="46"/>
      <c r="I1" s="46"/>
      <c r="J1" s="50"/>
      <c r="K1" s="46"/>
      <c r="L1" s="46"/>
      <c r="M1" s="46"/>
      <c r="N1" s="46"/>
      <c r="O1" s="46"/>
      <c r="P1" s="46"/>
      <c r="Q1" s="46"/>
      <c r="R1" s="46"/>
      <c r="S1" s="45"/>
      <c r="T1" s="45"/>
      <c r="U1" s="51"/>
      <c r="W1" s="45"/>
    </row>
    <row r="2" spans="1:47" s="66" customFormat="1" ht="26.25" customHeight="1" thickBot="1">
      <c r="A2" s="56"/>
      <c r="B2" s="45"/>
      <c r="C2" s="46"/>
      <c r="D2" s="57" t="s">
        <v>164</v>
      </c>
      <c r="E2" s="58"/>
      <c r="F2" s="58"/>
      <c r="G2" s="59" t="s">
        <v>160</v>
      </c>
      <c r="H2" s="60" t="s">
        <v>165</v>
      </c>
      <c r="I2" s="46"/>
      <c r="J2" s="50"/>
      <c r="K2" s="46"/>
      <c r="L2" s="46"/>
      <c r="M2" s="46"/>
      <c r="N2" s="46"/>
      <c r="O2" s="46"/>
      <c r="P2" s="46"/>
      <c r="Q2" s="46"/>
      <c r="R2" s="329"/>
      <c r="S2" s="61" t="s">
        <v>170</v>
      </c>
      <c r="T2" s="62"/>
      <c r="U2" s="63" t="s">
        <v>171</v>
      </c>
      <c r="V2" s="61" t="s">
        <v>186</v>
      </c>
      <c r="W2" s="62"/>
      <c r="X2" s="63" t="s">
        <v>173</v>
      </c>
      <c r="Y2" s="61" t="s">
        <v>172</v>
      </c>
      <c r="Z2" s="62"/>
      <c r="AA2" s="63" t="s">
        <v>174</v>
      </c>
      <c r="AB2" s="61" t="s">
        <v>175</v>
      </c>
      <c r="AC2" s="62"/>
      <c r="AD2" s="63" t="s">
        <v>176</v>
      </c>
      <c r="AE2" s="331" t="s">
        <v>177</v>
      </c>
      <c r="AF2" s="332"/>
      <c r="AG2" s="333" t="s">
        <v>178</v>
      </c>
      <c r="AH2" s="546"/>
      <c r="AI2" s="547"/>
      <c r="AJ2" s="548"/>
      <c r="AK2" s="64"/>
      <c r="AL2" s="64"/>
      <c r="AM2" s="64"/>
      <c r="AN2" s="64"/>
      <c r="AO2" s="64"/>
      <c r="AP2" s="64"/>
      <c r="AQ2" s="64"/>
      <c r="AR2" s="64"/>
      <c r="AS2" s="65"/>
      <c r="AT2" s="65"/>
      <c r="AU2" s="65"/>
    </row>
    <row r="3" spans="1:36" ht="33.75" customHeight="1" thickBot="1">
      <c r="A3" s="67" t="s">
        <v>72</v>
      </c>
      <c r="B3" s="68" t="s">
        <v>126</v>
      </c>
      <c r="C3" s="69" t="s">
        <v>3</v>
      </c>
      <c r="D3" s="70" t="s">
        <v>12</v>
      </c>
      <c r="E3" s="71" t="s">
        <v>161</v>
      </c>
      <c r="F3" s="72" t="s">
        <v>162</v>
      </c>
      <c r="G3" s="59" t="s">
        <v>163</v>
      </c>
      <c r="H3" s="73" t="s">
        <v>132</v>
      </c>
      <c r="I3" s="74" t="s">
        <v>127</v>
      </c>
      <c r="J3" s="74" t="s">
        <v>128</v>
      </c>
      <c r="K3" s="74" t="s">
        <v>129</v>
      </c>
      <c r="L3" s="74" t="s">
        <v>130</v>
      </c>
      <c r="M3" s="330" t="s">
        <v>131</v>
      </c>
      <c r="N3" s="328" t="s">
        <v>166</v>
      </c>
      <c r="O3" s="69" t="s">
        <v>7</v>
      </c>
      <c r="P3" s="74" t="s">
        <v>8</v>
      </c>
      <c r="Q3" s="421" t="s">
        <v>9</v>
      </c>
      <c r="R3" s="327" t="s">
        <v>167</v>
      </c>
      <c r="S3" s="75" t="s">
        <v>168</v>
      </c>
      <c r="T3" s="76" t="s">
        <v>169</v>
      </c>
      <c r="U3" s="77" t="s">
        <v>132</v>
      </c>
      <c r="V3" s="75" t="s">
        <v>168</v>
      </c>
      <c r="W3" s="76" t="s">
        <v>169</v>
      </c>
      <c r="X3" s="77" t="s">
        <v>132</v>
      </c>
      <c r="Y3" s="75" t="s">
        <v>168</v>
      </c>
      <c r="Z3" s="76" t="s">
        <v>169</v>
      </c>
      <c r="AA3" s="77" t="s">
        <v>132</v>
      </c>
      <c r="AB3" s="75" t="s">
        <v>168</v>
      </c>
      <c r="AC3" s="76">
        <v>12.195</v>
      </c>
      <c r="AD3" s="77" t="s">
        <v>132</v>
      </c>
      <c r="AE3" s="75" t="s">
        <v>168</v>
      </c>
      <c r="AF3" s="76">
        <v>12.195</v>
      </c>
      <c r="AG3" s="77" t="s">
        <v>132</v>
      </c>
      <c r="AH3" s="224"/>
      <c r="AI3" s="225"/>
      <c r="AJ3" s="226"/>
    </row>
    <row r="4" spans="1:44" s="355" customFormat="1" ht="11.25" customHeight="1">
      <c r="A4" s="338">
        <v>1</v>
      </c>
      <c r="B4" s="339">
        <v>770</v>
      </c>
      <c r="C4" s="531" t="s">
        <v>134</v>
      </c>
      <c r="D4" s="193">
        <f aca="true" t="shared" si="0" ref="D4:D36">S4+V4+Y4+AB4</f>
        <v>0.05067129629629629</v>
      </c>
      <c r="E4" s="174">
        <f aca="true" t="shared" si="1" ref="E4:E25">IF(D5&gt;D4,D5-D4,"")</f>
        <v>0.001759259259259266</v>
      </c>
      <c r="F4" s="174"/>
      <c r="G4" s="334">
        <f aca="true" t="shared" si="2" ref="G4:G36">T4+W4+Z4+AC4</f>
        <v>20</v>
      </c>
      <c r="H4" s="194">
        <f aca="true" t="shared" si="3" ref="H4:H36">D4/G4</f>
        <v>0.0025335648148148144</v>
      </c>
      <c r="I4" s="340">
        <v>1</v>
      </c>
      <c r="J4" s="341">
        <v>1</v>
      </c>
      <c r="K4" s="342"/>
      <c r="L4" s="340"/>
      <c r="M4" s="343"/>
      <c r="N4" s="422" t="s">
        <v>19</v>
      </c>
      <c r="O4" s="422" t="s">
        <v>17</v>
      </c>
      <c r="P4" s="422">
        <v>1982</v>
      </c>
      <c r="Q4" s="422" t="s">
        <v>24</v>
      </c>
      <c r="R4" s="429" t="s">
        <v>23</v>
      </c>
      <c r="S4" s="344">
        <v>0.025370370370370366</v>
      </c>
      <c r="T4" s="195">
        <v>10</v>
      </c>
      <c r="U4" s="196">
        <f aca="true" t="shared" si="4" ref="U4:U25">S4/T4</f>
        <v>0.0025370370370370364</v>
      </c>
      <c r="V4" s="344">
        <v>0.025300925925925925</v>
      </c>
      <c r="W4" s="195">
        <v>10</v>
      </c>
      <c r="X4" s="178">
        <f aca="true" t="shared" si="5" ref="X4:X28">V4/W4</f>
        <v>0.0025300925925925925</v>
      </c>
      <c r="Y4" s="345"/>
      <c r="Z4" s="346"/>
      <c r="AA4" s="347"/>
      <c r="AB4" s="345"/>
      <c r="AC4" s="348"/>
      <c r="AD4" s="349"/>
      <c r="AE4" s="350"/>
      <c r="AF4" s="351"/>
      <c r="AG4" s="347"/>
      <c r="AH4" s="352"/>
      <c r="AI4" s="353"/>
      <c r="AJ4" s="347"/>
      <c r="AK4" s="354"/>
      <c r="AL4" s="354"/>
      <c r="AM4" s="354"/>
      <c r="AN4" s="354"/>
      <c r="AO4" s="354"/>
      <c r="AP4" s="354"/>
      <c r="AQ4" s="354"/>
      <c r="AR4" s="354"/>
    </row>
    <row r="5" spans="1:44" s="355" customFormat="1" ht="11.25" customHeight="1">
      <c r="A5" s="356">
        <v>2</v>
      </c>
      <c r="B5" s="357">
        <v>787</v>
      </c>
      <c r="C5" s="532" t="s">
        <v>135</v>
      </c>
      <c r="D5" s="173">
        <f t="shared" si="0"/>
        <v>0.05243055555555556</v>
      </c>
      <c r="E5" s="174">
        <f t="shared" si="1"/>
        <v>0.00284722222222223</v>
      </c>
      <c r="F5" s="174">
        <f>D5-$D$4</f>
        <v>0.001759259259259266</v>
      </c>
      <c r="G5" s="335">
        <f t="shared" si="2"/>
        <v>20</v>
      </c>
      <c r="H5" s="175">
        <f t="shared" si="3"/>
        <v>0.0026215277777777777</v>
      </c>
      <c r="I5" s="358">
        <v>2</v>
      </c>
      <c r="J5" s="359">
        <v>3</v>
      </c>
      <c r="K5" s="358"/>
      <c r="L5" s="358"/>
      <c r="M5" s="360"/>
      <c r="N5" s="423" t="s">
        <v>19</v>
      </c>
      <c r="O5" s="423" t="s">
        <v>17</v>
      </c>
      <c r="P5" s="423">
        <v>1976</v>
      </c>
      <c r="Q5" s="423" t="s">
        <v>24</v>
      </c>
      <c r="R5" s="430" t="s">
        <v>78</v>
      </c>
      <c r="S5" s="344">
        <v>0.026226851851851852</v>
      </c>
      <c r="T5" s="177">
        <v>10</v>
      </c>
      <c r="U5" s="178">
        <f t="shared" si="4"/>
        <v>0.0026226851851851854</v>
      </c>
      <c r="V5" s="344">
        <v>0.026203703703703705</v>
      </c>
      <c r="W5" s="177">
        <v>10</v>
      </c>
      <c r="X5" s="178">
        <f t="shared" si="5"/>
        <v>0.0026203703703703706</v>
      </c>
      <c r="Y5" s="345"/>
      <c r="Z5" s="346"/>
      <c r="AA5" s="347"/>
      <c r="AB5" s="345"/>
      <c r="AC5" s="361"/>
      <c r="AD5" s="347"/>
      <c r="AE5" s="362"/>
      <c r="AF5" s="363"/>
      <c r="AG5" s="347"/>
      <c r="AH5" s="352"/>
      <c r="AI5" s="353"/>
      <c r="AJ5" s="347"/>
      <c r="AK5" s="354"/>
      <c r="AL5" s="354"/>
      <c r="AM5" s="354"/>
      <c r="AN5" s="354"/>
      <c r="AO5" s="354"/>
      <c r="AP5" s="354"/>
      <c r="AQ5" s="354"/>
      <c r="AR5" s="354"/>
    </row>
    <row r="6" spans="1:44" s="355" customFormat="1" ht="11.25" customHeight="1">
      <c r="A6" s="356">
        <v>3</v>
      </c>
      <c r="B6" s="357">
        <v>777</v>
      </c>
      <c r="C6" s="532" t="s">
        <v>136</v>
      </c>
      <c r="D6" s="173">
        <f t="shared" si="0"/>
        <v>0.05527777777777779</v>
      </c>
      <c r="E6" s="174">
        <f t="shared" si="1"/>
        <v>0.002268518518518517</v>
      </c>
      <c r="F6" s="174">
        <f aca="true" t="shared" si="6" ref="F6:F25">D6-$D$4</f>
        <v>0.004606481481481496</v>
      </c>
      <c r="G6" s="335">
        <f t="shared" si="2"/>
        <v>20</v>
      </c>
      <c r="H6" s="175">
        <f t="shared" si="3"/>
        <v>0.0027638888888888895</v>
      </c>
      <c r="I6" s="358">
        <v>3</v>
      </c>
      <c r="J6" s="359">
        <v>4</v>
      </c>
      <c r="K6" s="358"/>
      <c r="L6" s="358"/>
      <c r="M6" s="360"/>
      <c r="N6" s="423" t="s">
        <v>19</v>
      </c>
      <c r="O6" s="423" t="s">
        <v>17</v>
      </c>
      <c r="P6" s="423">
        <v>1972</v>
      </c>
      <c r="Q6" s="423" t="s">
        <v>28</v>
      </c>
      <c r="R6" s="430" t="s">
        <v>27</v>
      </c>
      <c r="S6" s="344">
        <v>0.027418981481481485</v>
      </c>
      <c r="T6" s="177">
        <v>10</v>
      </c>
      <c r="U6" s="178">
        <f t="shared" si="4"/>
        <v>0.0027418981481481487</v>
      </c>
      <c r="V6" s="344">
        <v>0.027858796296296298</v>
      </c>
      <c r="W6" s="177">
        <v>10</v>
      </c>
      <c r="X6" s="178">
        <f t="shared" si="5"/>
        <v>0.00278587962962963</v>
      </c>
      <c r="Y6" s="345"/>
      <c r="Z6" s="346"/>
      <c r="AA6" s="347"/>
      <c r="AB6" s="345"/>
      <c r="AC6" s="361"/>
      <c r="AD6" s="347"/>
      <c r="AE6" s="364"/>
      <c r="AF6" s="363"/>
      <c r="AG6" s="347"/>
      <c r="AH6" s="352"/>
      <c r="AI6" s="353"/>
      <c r="AJ6" s="347"/>
      <c r="AK6" s="354"/>
      <c r="AL6" s="354"/>
      <c r="AM6" s="354"/>
      <c r="AN6" s="354"/>
      <c r="AO6" s="354"/>
      <c r="AP6" s="354"/>
      <c r="AQ6" s="354"/>
      <c r="AR6" s="354"/>
    </row>
    <row r="7" spans="1:44" s="355" customFormat="1" ht="11.25" customHeight="1">
      <c r="A7" s="356">
        <f>A6+1</f>
        <v>4</v>
      </c>
      <c r="B7" s="357">
        <v>795</v>
      </c>
      <c r="C7" s="532" t="s">
        <v>137</v>
      </c>
      <c r="D7" s="173">
        <f t="shared" si="0"/>
        <v>0.057546296296296304</v>
      </c>
      <c r="E7" s="174">
        <f t="shared" si="1"/>
        <v>0.0047337962962962915</v>
      </c>
      <c r="F7" s="174">
        <f t="shared" si="6"/>
        <v>0.006875000000000013</v>
      </c>
      <c r="G7" s="335">
        <f t="shared" si="2"/>
        <v>20</v>
      </c>
      <c r="H7" s="175">
        <f t="shared" si="3"/>
        <v>0.002877314814814815</v>
      </c>
      <c r="I7" s="358">
        <v>4</v>
      </c>
      <c r="J7" s="359">
        <v>5</v>
      </c>
      <c r="K7" s="358"/>
      <c r="L7" s="358"/>
      <c r="M7" s="360"/>
      <c r="N7" s="423" t="s">
        <v>19</v>
      </c>
      <c r="O7" s="423" t="s">
        <v>17</v>
      </c>
      <c r="P7" s="423">
        <v>1982</v>
      </c>
      <c r="Q7" s="423" t="s">
        <v>24</v>
      </c>
      <c r="R7" s="430" t="s">
        <v>16</v>
      </c>
      <c r="S7" s="344">
        <v>0.029201388888888888</v>
      </c>
      <c r="T7" s="177">
        <v>10</v>
      </c>
      <c r="U7" s="178">
        <f t="shared" si="4"/>
        <v>0.002920138888888889</v>
      </c>
      <c r="V7" s="344">
        <v>0.028344907407407412</v>
      </c>
      <c r="W7" s="177">
        <v>10</v>
      </c>
      <c r="X7" s="178">
        <f t="shared" si="5"/>
        <v>0.002834490740740741</v>
      </c>
      <c r="Y7" s="345"/>
      <c r="Z7" s="346"/>
      <c r="AA7" s="347"/>
      <c r="AB7" s="345"/>
      <c r="AC7" s="361"/>
      <c r="AD7" s="347"/>
      <c r="AE7" s="364"/>
      <c r="AF7" s="363"/>
      <c r="AG7" s="347"/>
      <c r="AH7" s="352"/>
      <c r="AI7" s="353"/>
      <c r="AJ7" s="347"/>
      <c r="AK7" s="354"/>
      <c r="AL7" s="354"/>
      <c r="AM7" s="354"/>
      <c r="AN7" s="354"/>
      <c r="AO7" s="354"/>
      <c r="AP7" s="354"/>
      <c r="AQ7" s="354"/>
      <c r="AR7" s="354"/>
    </row>
    <row r="8" spans="1:44" s="355" customFormat="1" ht="11.25" customHeight="1">
      <c r="A8" s="356">
        <f aca="true" t="shared" si="7" ref="A8:A36">A7+1</f>
        <v>5</v>
      </c>
      <c r="B8" s="357">
        <v>786</v>
      </c>
      <c r="C8" s="532" t="s">
        <v>139</v>
      </c>
      <c r="D8" s="173">
        <f t="shared" si="0"/>
        <v>0.062280092592592595</v>
      </c>
      <c r="E8" s="174">
        <f t="shared" si="1"/>
      </c>
      <c r="F8" s="174">
        <f t="shared" si="6"/>
        <v>0.011608796296296305</v>
      </c>
      <c r="G8" s="335">
        <f t="shared" si="2"/>
        <v>20</v>
      </c>
      <c r="H8" s="175">
        <f t="shared" si="3"/>
        <v>0.0031140046296296298</v>
      </c>
      <c r="I8" s="358">
        <v>7</v>
      </c>
      <c r="J8" s="359">
        <v>8</v>
      </c>
      <c r="K8" s="358"/>
      <c r="L8" s="358"/>
      <c r="M8" s="360"/>
      <c r="N8" s="423" t="s">
        <v>19</v>
      </c>
      <c r="O8" s="423" t="s">
        <v>17</v>
      </c>
      <c r="P8" s="423">
        <v>1979</v>
      </c>
      <c r="Q8" s="423" t="s">
        <v>24</v>
      </c>
      <c r="R8" s="430" t="s">
        <v>71</v>
      </c>
      <c r="S8" s="344">
        <v>0.03162037037037037</v>
      </c>
      <c r="T8" s="177">
        <v>10</v>
      </c>
      <c r="U8" s="178">
        <f t="shared" si="4"/>
        <v>0.003162037037037037</v>
      </c>
      <c r="V8" s="344">
        <v>0.030659722222222224</v>
      </c>
      <c r="W8" s="177">
        <v>10</v>
      </c>
      <c r="X8" s="178">
        <f t="shared" si="5"/>
        <v>0.0030659722222222225</v>
      </c>
      <c r="Y8" s="345"/>
      <c r="Z8" s="346"/>
      <c r="AA8" s="347"/>
      <c r="AB8" s="345"/>
      <c r="AC8" s="361"/>
      <c r="AD8" s="347"/>
      <c r="AE8" s="364"/>
      <c r="AF8" s="363"/>
      <c r="AG8" s="347"/>
      <c r="AH8" s="352"/>
      <c r="AI8" s="353"/>
      <c r="AJ8" s="347"/>
      <c r="AK8" s="354"/>
      <c r="AL8" s="354"/>
      <c r="AM8" s="354"/>
      <c r="AN8" s="354"/>
      <c r="AO8" s="354"/>
      <c r="AP8" s="354"/>
      <c r="AQ8" s="354"/>
      <c r="AR8" s="354"/>
    </row>
    <row r="9" spans="1:44" s="355" customFormat="1" ht="11.25" customHeight="1">
      <c r="A9" s="356">
        <f t="shared" si="7"/>
        <v>6</v>
      </c>
      <c r="B9" s="357">
        <v>779</v>
      </c>
      <c r="C9" s="532" t="s">
        <v>140</v>
      </c>
      <c r="D9" s="173">
        <f t="shared" si="0"/>
        <v>0.062280092592592595</v>
      </c>
      <c r="E9" s="174">
        <f t="shared" si="1"/>
        <v>0.0016203703703703692</v>
      </c>
      <c r="F9" s="174">
        <f t="shared" si="6"/>
        <v>0.011608796296296305</v>
      </c>
      <c r="G9" s="335">
        <f t="shared" si="2"/>
        <v>20</v>
      </c>
      <c r="H9" s="175">
        <f t="shared" si="3"/>
        <v>0.0031140046296296298</v>
      </c>
      <c r="I9" s="358">
        <v>6</v>
      </c>
      <c r="J9" s="359">
        <v>9</v>
      </c>
      <c r="K9" s="358"/>
      <c r="L9" s="358"/>
      <c r="M9" s="360"/>
      <c r="N9" s="423" t="s">
        <v>19</v>
      </c>
      <c r="O9" s="423" t="s">
        <v>17</v>
      </c>
      <c r="P9" s="423">
        <v>1972</v>
      </c>
      <c r="Q9" s="423" t="s">
        <v>28</v>
      </c>
      <c r="R9" s="430" t="s">
        <v>27</v>
      </c>
      <c r="S9" s="344">
        <v>0.03131944444444445</v>
      </c>
      <c r="T9" s="177">
        <v>10</v>
      </c>
      <c r="U9" s="178">
        <f t="shared" si="4"/>
        <v>0.003131944444444445</v>
      </c>
      <c r="V9" s="344">
        <v>0.03096064814814815</v>
      </c>
      <c r="W9" s="177">
        <v>10</v>
      </c>
      <c r="X9" s="178">
        <f t="shared" si="5"/>
        <v>0.003096064814814815</v>
      </c>
      <c r="Y9" s="345"/>
      <c r="Z9" s="346"/>
      <c r="AA9" s="347"/>
      <c r="AB9" s="345"/>
      <c r="AC9" s="361"/>
      <c r="AD9" s="347"/>
      <c r="AE9" s="362"/>
      <c r="AF9" s="363"/>
      <c r="AG9" s="347"/>
      <c r="AH9" s="352"/>
      <c r="AI9" s="353"/>
      <c r="AJ9" s="347"/>
      <c r="AK9" s="354"/>
      <c r="AL9" s="354"/>
      <c r="AM9" s="354"/>
      <c r="AN9" s="354"/>
      <c r="AO9" s="354"/>
      <c r="AP9" s="354"/>
      <c r="AQ9" s="354"/>
      <c r="AR9" s="354"/>
    </row>
    <row r="10" spans="1:44" s="355" customFormat="1" ht="11.25" customHeight="1">
      <c r="A10" s="356">
        <f t="shared" si="7"/>
        <v>7</v>
      </c>
      <c r="B10" s="357">
        <v>778</v>
      </c>
      <c r="C10" s="532" t="s">
        <v>141</v>
      </c>
      <c r="D10" s="173">
        <f t="shared" si="0"/>
        <v>0.06390046296296296</v>
      </c>
      <c r="E10" s="174">
        <f t="shared" si="1"/>
        <v>0.0010995370370370378</v>
      </c>
      <c r="F10" s="174">
        <f t="shared" si="6"/>
        <v>0.013229166666666674</v>
      </c>
      <c r="G10" s="335">
        <f t="shared" si="2"/>
        <v>20</v>
      </c>
      <c r="H10" s="175">
        <f t="shared" si="3"/>
        <v>0.0031950231481481482</v>
      </c>
      <c r="I10" s="358">
        <v>8</v>
      </c>
      <c r="J10" s="359">
        <v>10</v>
      </c>
      <c r="K10" s="358"/>
      <c r="L10" s="358"/>
      <c r="M10" s="360"/>
      <c r="N10" s="423" t="s">
        <v>19</v>
      </c>
      <c r="O10" s="423" t="s">
        <v>17</v>
      </c>
      <c r="P10" s="423">
        <v>1979</v>
      </c>
      <c r="Q10" s="423" t="s">
        <v>24</v>
      </c>
      <c r="R10" s="430" t="s">
        <v>27</v>
      </c>
      <c r="S10" s="344">
        <v>0.03225694444444444</v>
      </c>
      <c r="T10" s="177">
        <v>10</v>
      </c>
      <c r="U10" s="178">
        <f t="shared" si="4"/>
        <v>0.0032256944444444442</v>
      </c>
      <c r="V10" s="344">
        <v>0.03164351851851852</v>
      </c>
      <c r="W10" s="177">
        <v>10</v>
      </c>
      <c r="X10" s="178">
        <f t="shared" si="5"/>
        <v>0.0031643518518518522</v>
      </c>
      <c r="Y10" s="345"/>
      <c r="Z10" s="346"/>
      <c r="AA10" s="347"/>
      <c r="AB10" s="345"/>
      <c r="AC10" s="361"/>
      <c r="AD10" s="347"/>
      <c r="AE10" s="364"/>
      <c r="AF10" s="363"/>
      <c r="AG10" s="347"/>
      <c r="AH10" s="352"/>
      <c r="AI10" s="353"/>
      <c r="AJ10" s="347"/>
      <c r="AK10" s="354"/>
      <c r="AL10" s="354"/>
      <c r="AM10" s="354"/>
      <c r="AN10" s="354"/>
      <c r="AO10" s="354"/>
      <c r="AP10" s="354"/>
      <c r="AQ10" s="354"/>
      <c r="AR10" s="354"/>
    </row>
    <row r="11" spans="1:44" s="355" customFormat="1" ht="11.25" customHeight="1">
      <c r="A11" s="356">
        <f t="shared" si="7"/>
        <v>8</v>
      </c>
      <c r="B11" s="365">
        <v>784</v>
      </c>
      <c r="C11" s="533" t="s">
        <v>142</v>
      </c>
      <c r="D11" s="173">
        <f t="shared" si="0"/>
        <v>0.065</v>
      </c>
      <c r="E11" s="174">
        <f t="shared" si="1"/>
        <v>0.00039351851851851527</v>
      </c>
      <c r="F11" s="174">
        <f t="shared" si="6"/>
        <v>0.014328703703703712</v>
      </c>
      <c r="G11" s="335">
        <f t="shared" si="2"/>
        <v>20</v>
      </c>
      <c r="H11" s="175">
        <f t="shared" si="3"/>
        <v>0.0032500000000000003</v>
      </c>
      <c r="I11" s="358">
        <v>9</v>
      </c>
      <c r="J11" s="366">
        <v>12</v>
      </c>
      <c r="K11" s="367"/>
      <c r="L11" s="367"/>
      <c r="M11" s="368"/>
      <c r="N11" s="423" t="s">
        <v>19</v>
      </c>
      <c r="O11" s="423" t="s">
        <v>17</v>
      </c>
      <c r="P11" s="423">
        <v>1974</v>
      </c>
      <c r="Q11" s="423" t="s">
        <v>24</v>
      </c>
      <c r="R11" s="431" t="s">
        <v>36</v>
      </c>
      <c r="S11" s="344">
        <v>0.0328125</v>
      </c>
      <c r="T11" s="177">
        <v>10</v>
      </c>
      <c r="U11" s="178">
        <f t="shared" si="4"/>
        <v>0.0032812500000000003</v>
      </c>
      <c r="V11" s="344">
        <v>0.0321875</v>
      </c>
      <c r="W11" s="177">
        <v>10</v>
      </c>
      <c r="X11" s="178">
        <f t="shared" si="5"/>
        <v>0.0032187500000000003</v>
      </c>
      <c r="Y11" s="345"/>
      <c r="Z11" s="346"/>
      <c r="AA11" s="347"/>
      <c r="AB11" s="345"/>
      <c r="AC11" s="361"/>
      <c r="AD11" s="347"/>
      <c r="AE11" s="362"/>
      <c r="AF11" s="363"/>
      <c r="AG11" s="347"/>
      <c r="AH11" s="352"/>
      <c r="AI11" s="353"/>
      <c r="AJ11" s="347"/>
      <c r="AK11" s="354"/>
      <c r="AL11" s="354"/>
      <c r="AM11" s="354"/>
      <c r="AN11" s="354"/>
      <c r="AO11" s="354"/>
      <c r="AP11" s="354"/>
      <c r="AQ11" s="354"/>
      <c r="AR11" s="354"/>
    </row>
    <row r="12" spans="1:44" s="355" customFormat="1" ht="11.25" customHeight="1">
      <c r="A12" s="356">
        <f t="shared" si="7"/>
        <v>9</v>
      </c>
      <c r="B12" s="365">
        <v>781</v>
      </c>
      <c r="C12" s="533" t="s">
        <v>143</v>
      </c>
      <c r="D12" s="173">
        <f t="shared" si="0"/>
        <v>0.06539351851851852</v>
      </c>
      <c r="E12" s="174">
        <f t="shared" si="1"/>
        <v>0.00038194444444444864</v>
      </c>
      <c r="F12" s="174">
        <f t="shared" si="6"/>
        <v>0.014722222222222227</v>
      </c>
      <c r="G12" s="335">
        <f t="shared" si="2"/>
        <v>20</v>
      </c>
      <c r="H12" s="175">
        <f t="shared" si="3"/>
        <v>0.003269675925925926</v>
      </c>
      <c r="I12" s="358">
        <v>10</v>
      </c>
      <c r="J12" s="366">
        <v>11</v>
      </c>
      <c r="K12" s="367"/>
      <c r="L12" s="367"/>
      <c r="M12" s="368"/>
      <c r="N12" s="423" t="s">
        <v>19</v>
      </c>
      <c r="O12" s="423" t="s">
        <v>17</v>
      </c>
      <c r="P12" s="423">
        <v>1979</v>
      </c>
      <c r="Q12" s="423" t="s">
        <v>24</v>
      </c>
      <c r="R12" s="431" t="s">
        <v>83</v>
      </c>
      <c r="S12" s="344">
        <v>0.033229166666666664</v>
      </c>
      <c r="T12" s="177">
        <v>10</v>
      </c>
      <c r="U12" s="178">
        <f t="shared" si="4"/>
        <v>0.0033229166666666663</v>
      </c>
      <c r="V12" s="344">
        <v>0.032164351851851854</v>
      </c>
      <c r="W12" s="177">
        <v>10</v>
      </c>
      <c r="X12" s="178">
        <f t="shared" si="5"/>
        <v>0.0032164351851851855</v>
      </c>
      <c r="Y12" s="345"/>
      <c r="Z12" s="346"/>
      <c r="AA12" s="347"/>
      <c r="AB12" s="345"/>
      <c r="AC12" s="361"/>
      <c r="AD12" s="347"/>
      <c r="AE12" s="364"/>
      <c r="AF12" s="363"/>
      <c r="AG12" s="347"/>
      <c r="AH12" s="352"/>
      <c r="AI12" s="353"/>
      <c r="AJ12" s="347"/>
      <c r="AK12" s="354"/>
      <c r="AL12" s="354"/>
      <c r="AM12" s="354"/>
      <c r="AN12" s="354"/>
      <c r="AO12" s="354"/>
      <c r="AP12" s="354"/>
      <c r="AQ12" s="354"/>
      <c r="AR12" s="354"/>
    </row>
    <row r="13" spans="1:44" s="355" customFormat="1" ht="11.25" customHeight="1">
      <c r="A13" s="356">
        <f t="shared" si="7"/>
        <v>10</v>
      </c>
      <c r="B13" s="365">
        <v>783</v>
      </c>
      <c r="C13" s="533" t="s">
        <v>145</v>
      </c>
      <c r="D13" s="173">
        <f t="shared" si="0"/>
        <v>0.06577546296296297</v>
      </c>
      <c r="E13" s="174">
        <f t="shared" si="1"/>
        <v>0.00021990740740740478</v>
      </c>
      <c r="F13" s="174">
        <f t="shared" si="6"/>
        <v>0.015104166666666675</v>
      </c>
      <c r="G13" s="335">
        <f t="shared" si="2"/>
        <v>20</v>
      </c>
      <c r="H13" s="175">
        <f t="shared" si="3"/>
        <v>0.0032887731481481483</v>
      </c>
      <c r="I13" s="358">
        <v>12</v>
      </c>
      <c r="J13" s="366">
        <v>13</v>
      </c>
      <c r="K13" s="367"/>
      <c r="L13" s="367"/>
      <c r="M13" s="368"/>
      <c r="N13" s="423" t="s">
        <v>19</v>
      </c>
      <c r="O13" s="423" t="s">
        <v>17</v>
      </c>
      <c r="P13" s="423">
        <v>1972</v>
      </c>
      <c r="Q13" s="423" t="s">
        <v>28</v>
      </c>
      <c r="R13" s="431" t="s">
        <v>88</v>
      </c>
      <c r="S13" s="344">
        <v>0.033344907407407406</v>
      </c>
      <c r="T13" s="177">
        <v>10</v>
      </c>
      <c r="U13" s="178">
        <f t="shared" si="4"/>
        <v>0.0033344907407407407</v>
      </c>
      <c r="V13" s="344">
        <v>0.03243055555555556</v>
      </c>
      <c r="W13" s="177">
        <v>10</v>
      </c>
      <c r="X13" s="178">
        <f t="shared" si="5"/>
        <v>0.003243055555555556</v>
      </c>
      <c r="Y13" s="345"/>
      <c r="Z13" s="346"/>
      <c r="AA13" s="347"/>
      <c r="AB13" s="345"/>
      <c r="AC13" s="361"/>
      <c r="AD13" s="347"/>
      <c r="AE13" s="369"/>
      <c r="AF13" s="363"/>
      <c r="AG13" s="347"/>
      <c r="AH13" s="352"/>
      <c r="AI13" s="353"/>
      <c r="AJ13" s="347"/>
      <c r="AK13" s="354"/>
      <c r="AL13" s="354"/>
      <c r="AM13" s="354"/>
      <c r="AN13" s="354"/>
      <c r="AO13" s="354"/>
      <c r="AP13" s="354"/>
      <c r="AQ13" s="354"/>
      <c r="AR13" s="354"/>
    </row>
    <row r="14" spans="1:44" s="355" customFormat="1" ht="11.25" customHeight="1">
      <c r="A14" s="356">
        <f t="shared" si="7"/>
        <v>11</v>
      </c>
      <c r="B14" s="365">
        <v>782</v>
      </c>
      <c r="C14" s="533" t="s">
        <v>144</v>
      </c>
      <c r="D14" s="173">
        <f t="shared" si="0"/>
        <v>0.06599537037037037</v>
      </c>
      <c r="E14" s="174">
        <f t="shared" si="1"/>
        <v>0.0016898148148148107</v>
      </c>
      <c r="F14" s="174">
        <f t="shared" si="6"/>
        <v>0.01532407407407408</v>
      </c>
      <c r="G14" s="335">
        <f t="shared" si="2"/>
        <v>20</v>
      </c>
      <c r="H14" s="175">
        <f t="shared" si="3"/>
        <v>0.0032997685185185187</v>
      </c>
      <c r="I14" s="358">
        <v>11</v>
      </c>
      <c r="J14" s="366">
        <v>14</v>
      </c>
      <c r="K14" s="367"/>
      <c r="L14" s="367"/>
      <c r="M14" s="368"/>
      <c r="N14" s="423" t="s">
        <v>19</v>
      </c>
      <c r="O14" s="423" t="s">
        <v>17</v>
      </c>
      <c r="P14" s="423">
        <v>1984</v>
      </c>
      <c r="Q14" s="423" t="s">
        <v>18</v>
      </c>
      <c r="R14" s="431" t="s">
        <v>31</v>
      </c>
      <c r="S14" s="344">
        <v>0.033229166666666664</v>
      </c>
      <c r="T14" s="177">
        <v>10</v>
      </c>
      <c r="U14" s="178">
        <f t="shared" si="4"/>
        <v>0.0033229166666666663</v>
      </c>
      <c r="V14" s="344">
        <v>0.0327662037037037</v>
      </c>
      <c r="W14" s="177">
        <v>10</v>
      </c>
      <c r="X14" s="178">
        <f t="shared" si="5"/>
        <v>0.00327662037037037</v>
      </c>
      <c r="Y14" s="345"/>
      <c r="Z14" s="346"/>
      <c r="AA14" s="347"/>
      <c r="AB14" s="345"/>
      <c r="AC14" s="361"/>
      <c r="AD14" s="347"/>
      <c r="AE14" s="364"/>
      <c r="AF14" s="363"/>
      <c r="AG14" s="347"/>
      <c r="AH14" s="352"/>
      <c r="AI14" s="353"/>
      <c r="AJ14" s="347"/>
      <c r="AK14" s="354"/>
      <c r="AL14" s="354"/>
      <c r="AM14" s="354"/>
      <c r="AN14" s="354"/>
      <c r="AO14" s="354"/>
      <c r="AP14" s="354"/>
      <c r="AQ14" s="354"/>
      <c r="AR14" s="354"/>
    </row>
    <row r="15" spans="1:44" s="462" customFormat="1" ht="11.25" customHeight="1">
      <c r="A15" s="438">
        <f t="shared" si="7"/>
        <v>12</v>
      </c>
      <c r="B15" s="439">
        <v>788</v>
      </c>
      <c r="C15" s="540" t="s">
        <v>147</v>
      </c>
      <c r="D15" s="440">
        <f t="shared" si="0"/>
        <v>0.06768518518518518</v>
      </c>
      <c r="E15" s="441">
        <f t="shared" si="1"/>
        <v>0.0021990740740740755</v>
      </c>
      <c r="F15" s="441">
        <f t="shared" si="6"/>
        <v>0.01701388888888889</v>
      </c>
      <c r="G15" s="442">
        <f t="shared" si="2"/>
        <v>20</v>
      </c>
      <c r="H15" s="443">
        <f t="shared" si="3"/>
        <v>0.003384259259259259</v>
      </c>
      <c r="I15" s="444">
        <v>14</v>
      </c>
      <c r="J15" s="445">
        <v>15</v>
      </c>
      <c r="K15" s="446"/>
      <c r="L15" s="446"/>
      <c r="M15" s="447"/>
      <c r="N15" s="448" t="s">
        <v>19</v>
      </c>
      <c r="O15" s="448" t="s">
        <v>46</v>
      </c>
      <c r="P15" s="448">
        <v>1974</v>
      </c>
      <c r="Q15" s="448" t="s">
        <v>47</v>
      </c>
      <c r="R15" s="449" t="s">
        <v>71</v>
      </c>
      <c r="S15" s="450">
        <v>0.033761574074074076</v>
      </c>
      <c r="T15" s="451">
        <v>10</v>
      </c>
      <c r="U15" s="452">
        <f t="shared" si="4"/>
        <v>0.0033761574074074076</v>
      </c>
      <c r="V15" s="450">
        <v>0.03392361111111111</v>
      </c>
      <c r="W15" s="451">
        <v>10</v>
      </c>
      <c r="X15" s="452">
        <f t="shared" si="5"/>
        <v>0.003392361111111111</v>
      </c>
      <c r="Y15" s="453"/>
      <c r="Z15" s="454"/>
      <c r="AA15" s="455"/>
      <c r="AB15" s="453"/>
      <c r="AC15" s="456"/>
      <c r="AD15" s="455"/>
      <c r="AE15" s="457"/>
      <c r="AF15" s="458"/>
      <c r="AG15" s="455"/>
      <c r="AH15" s="459"/>
      <c r="AI15" s="460"/>
      <c r="AJ15" s="455"/>
      <c r="AK15" s="461"/>
      <c r="AL15" s="461"/>
      <c r="AM15" s="461"/>
      <c r="AN15" s="461"/>
      <c r="AO15" s="461"/>
      <c r="AP15" s="461"/>
      <c r="AQ15" s="461"/>
      <c r="AR15" s="461"/>
    </row>
    <row r="16" spans="1:44" s="355" customFormat="1" ht="11.25" customHeight="1">
      <c r="A16" s="356">
        <f t="shared" si="7"/>
        <v>13</v>
      </c>
      <c r="B16" s="365">
        <v>780</v>
      </c>
      <c r="C16" s="179" t="s">
        <v>148</v>
      </c>
      <c r="D16" s="173">
        <f t="shared" si="0"/>
        <v>0.06988425925925926</v>
      </c>
      <c r="E16" s="174">
        <f t="shared" si="1"/>
        <v>0.000798611111111111</v>
      </c>
      <c r="F16" s="174">
        <f t="shared" si="6"/>
        <v>0.019212962962962966</v>
      </c>
      <c r="G16" s="335">
        <f t="shared" si="2"/>
        <v>20</v>
      </c>
      <c r="H16" s="175">
        <f t="shared" si="3"/>
        <v>0.003494212962962963</v>
      </c>
      <c r="I16" s="358">
        <v>16</v>
      </c>
      <c r="J16" s="366">
        <v>17</v>
      </c>
      <c r="K16" s="367"/>
      <c r="L16" s="367"/>
      <c r="M16" s="368"/>
      <c r="N16" s="180" t="s">
        <v>19</v>
      </c>
      <c r="O16" s="180" t="s">
        <v>17</v>
      </c>
      <c r="P16" s="180">
        <v>1958</v>
      </c>
      <c r="Q16" s="180" t="s">
        <v>32</v>
      </c>
      <c r="R16" s="181" t="s">
        <v>93</v>
      </c>
      <c r="S16" s="344">
        <v>0.035543981481481475</v>
      </c>
      <c r="T16" s="177">
        <v>10</v>
      </c>
      <c r="U16" s="178">
        <f t="shared" si="4"/>
        <v>0.0035543981481481477</v>
      </c>
      <c r="V16" s="344">
        <v>0.03434027777777778</v>
      </c>
      <c r="W16" s="177">
        <v>10</v>
      </c>
      <c r="X16" s="178">
        <f t="shared" si="5"/>
        <v>0.003434027777777778</v>
      </c>
      <c r="Y16" s="345"/>
      <c r="Z16" s="346"/>
      <c r="AA16" s="347"/>
      <c r="AB16" s="345"/>
      <c r="AC16" s="361"/>
      <c r="AD16" s="347"/>
      <c r="AE16" s="362"/>
      <c r="AF16" s="363"/>
      <c r="AG16" s="347"/>
      <c r="AH16" s="352"/>
      <c r="AI16" s="353"/>
      <c r="AJ16" s="347"/>
      <c r="AK16" s="354"/>
      <c r="AL16" s="354"/>
      <c r="AM16" s="354"/>
      <c r="AN16" s="354"/>
      <c r="AO16" s="354"/>
      <c r="AP16" s="354"/>
      <c r="AQ16" s="354"/>
      <c r="AR16" s="354"/>
    </row>
    <row r="17" spans="1:44" s="355" customFormat="1" ht="11.25" customHeight="1">
      <c r="A17" s="356">
        <f t="shared" si="7"/>
        <v>14</v>
      </c>
      <c r="B17" s="365">
        <v>792</v>
      </c>
      <c r="C17" s="179" t="s">
        <v>151</v>
      </c>
      <c r="D17" s="173">
        <f t="shared" si="0"/>
        <v>0.07068287037037037</v>
      </c>
      <c r="E17" s="174">
        <f t="shared" si="1"/>
        <v>0.0007754629629629639</v>
      </c>
      <c r="F17" s="174">
        <f t="shared" si="6"/>
        <v>0.020011574074074077</v>
      </c>
      <c r="G17" s="335">
        <f t="shared" si="2"/>
        <v>20</v>
      </c>
      <c r="H17" s="175">
        <f t="shared" si="3"/>
        <v>0.0035341435185185185</v>
      </c>
      <c r="I17" s="358">
        <v>18</v>
      </c>
      <c r="J17" s="366">
        <v>16</v>
      </c>
      <c r="K17" s="367"/>
      <c r="L17" s="367"/>
      <c r="M17" s="368"/>
      <c r="N17" s="180" t="s">
        <v>19</v>
      </c>
      <c r="O17" s="180" t="s">
        <v>17</v>
      </c>
      <c r="P17" s="180">
        <v>1972</v>
      </c>
      <c r="Q17" s="180" t="s">
        <v>28</v>
      </c>
      <c r="R17" s="181" t="s">
        <v>16</v>
      </c>
      <c r="S17" s="344">
        <v>0.036550925925925924</v>
      </c>
      <c r="T17" s="177">
        <v>10</v>
      </c>
      <c r="U17" s="178">
        <f t="shared" si="4"/>
        <v>0.0036550925925925926</v>
      </c>
      <c r="V17" s="344">
        <v>0.034131944444444444</v>
      </c>
      <c r="W17" s="177">
        <v>10</v>
      </c>
      <c r="X17" s="178">
        <f t="shared" si="5"/>
        <v>0.0034131944444444444</v>
      </c>
      <c r="Y17" s="370"/>
      <c r="Z17" s="346"/>
      <c r="AA17" s="347"/>
      <c r="AB17" s="370"/>
      <c r="AC17" s="361"/>
      <c r="AD17" s="347"/>
      <c r="AE17" s="364"/>
      <c r="AF17" s="363"/>
      <c r="AG17" s="347"/>
      <c r="AH17" s="352"/>
      <c r="AI17" s="353"/>
      <c r="AJ17" s="347"/>
      <c r="AK17" s="354"/>
      <c r="AL17" s="354"/>
      <c r="AM17" s="354"/>
      <c r="AN17" s="354"/>
      <c r="AO17" s="354"/>
      <c r="AP17" s="354"/>
      <c r="AQ17" s="354"/>
      <c r="AR17" s="354"/>
    </row>
    <row r="18" spans="1:44" s="355" customFormat="1" ht="11.25" customHeight="1">
      <c r="A18" s="356">
        <f t="shared" si="7"/>
        <v>15</v>
      </c>
      <c r="B18" s="365">
        <v>797</v>
      </c>
      <c r="C18" s="179" t="s">
        <v>150</v>
      </c>
      <c r="D18" s="182">
        <f t="shared" si="0"/>
        <v>0.07145833333333333</v>
      </c>
      <c r="E18" s="174">
        <f t="shared" si="1"/>
        <v>0.002002314814814818</v>
      </c>
      <c r="F18" s="174">
        <f t="shared" si="6"/>
        <v>0.02078703703703704</v>
      </c>
      <c r="G18" s="335">
        <f t="shared" si="2"/>
        <v>20</v>
      </c>
      <c r="H18" s="175">
        <f t="shared" si="3"/>
        <v>0.0035729166666666665</v>
      </c>
      <c r="I18" s="358">
        <v>17</v>
      </c>
      <c r="J18" s="366">
        <v>18</v>
      </c>
      <c r="K18" s="367"/>
      <c r="L18" s="367"/>
      <c r="M18" s="368"/>
      <c r="N18" s="180" t="s">
        <v>19</v>
      </c>
      <c r="O18" s="180" t="s">
        <v>17</v>
      </c>
      <c r="P18" s="180">
        <v>1976</v>
      </c>
      <c r="Q18" s="180" t="s">
        <v>24</v>
      </c>
      <c r="R18" s="181" t="s">
        <v>16</v>
      </c>
      <c r="S18" s="371">
        <v>0.03575231481481481</v>
      </c>
      <c r="T18" s="177">
        <v>10</v>
      </c>
      <c r="U18" s="178">
        <f t="shared" si="4"/>
        <v>0.0035752314814814813</v>
      </c>
      <c r="V18" s="371">
        <v>0.03570601851851852</v>
      </c>
      <c r="W18" s="177">
        <v>10</v>
      </c>
      <c r="X18" s="178">
        <f t="shared" si="5"/>
        <v>0.0035706018518518517</v>
      </c>
      <c r="Y18" s="372"/>
      <c r="Z18" s="346"/>
      <c r="AA18" s="347"/>
      <c r="AB18" s="372"/>
      <c r="AC18" s="361"/>
      <c r="AD18" s="347"/>
      <c r="AE18" s="364"/>
      <c r="AF18" s="361"/>
      <c r="AG18" s="347"/>
      <c r="AH18" s="352"/>
      <c r="AI18" s="373"/>
      <c r="AJ18" s="347"/>
      <c r="AK18" s="354"/>
      <c r="AL18" s="354"/>
      <c r="AM18" s="354"/>
      <c r="AN18" s="354"/>
      <c r="AO18" s="354"/>
      <c r="AP18" s="354"/>
      <c r="AQ18" s="354"/>
      <c r="AR18" s="354"/>
    </row>
    <row r="19" spans="1:44" s="355" customFormat="1" ht="11.25" customHeight="1">
      <c r="A19" s="356">
        <f t="shared" si="7"/>
        <v>16</v>
      </c>
      <c r="B19" s="357">
        <v>771</v>
      </c>
      <c r="C19" s="172" t="s">
        <v>149</v>
      </c>
      <c r="D19" s="173">
        <f t="shared" si="0"/>
        <v>0.07346064814814815</v>
      </c>
      <c r="E19" s="174">
        <f t="shared" si="1"/>
        <v>0.0033680555555555547</v>
      </c>
      <c r="F19" s="174">
        <f t="shared" si="6"/>
        <v>0.02278935185185186</v>
      </c>
      <c r="G19" s="335">
        <f t="shared" si="2"/>
        <v>20</v>
      </c>
      <c r="H19" s="175">
        <f t="shared" si="3"/>
        <v>0.0036730324074074074</v>
      </c>
      <c r="I19" s="358">
        <v>15</v>
      </c>
      <c r="J19" s="359">
        <v>25</v>
      </c>
      <c r="K19" s="358"/>
      <c r="L19" s="358"/>
      <c r="M19" s="360"/>
      <c r="N19" s="180" t="s">
        <v>19</v>
      </c>
      <c r="O19" s="180" t="s">
        <v>17</v>
      </c>
      <c r="P19" s="180">
        <v>1952</v>
      </c>
      <c r="Q19" s="180" t="s">
        <v>65</v>
      </c>
      <c r="R19" s="176" t="s">
        <v>92</v>
      </c>
      <c r="S19" s="374">
        <v>0.034571759259259253</v>
      </c>
      <c r="T19" s="177">
        <v>10</v>
      </c>
      <c r="U19" s="178">
        <f t="shared" si="4"/>
        <v>0.003457175925925925</v>
      </c>
      <c r="V19" s="374">
        <v>0.03888888888888889</v>
      </c>
      <c r="W19" s="177">
        <v>10</v>
      </c>
      <c r="X19" s="178">
        <f t="shared" si="5"/>
        <v>0.0038888888888888888</v>
      </c>
      <c r="Y19" s="375"/>
      <c r="Z19" s="346"/>
      <c r="AA19" s="347"/>
      <c r="AB19" s="375"/>
      <c r="AC19" s="361"/>
      <c r="AD19" s="347"/>
      <c r="AE19" s="376"/>
      <c r="AF19" s="363"/>
      <c r="AG19" s="347"/>
      <c r="AH19" s="352"/>
      <c r="AI19" s="353"/>
      <c r="AJ19" s="347"/>
      <c r="AK19" s="354"/>
      <c r="AL19" s="354"/>
      <c r="AM19" s="354"/>
      <c r="AN19" s="354"/>
      <c r="AO19" s="354"/>
      <c r="AP19" s="354"/>
      <c r="AQ19" s="354"/>
      <c r="AR19" s="354"/>
    </row>
    <row r="20" spans="1:44" s="355" customFormat="1" ht="11.25" customHeight="1">
      <c r="A20" s="356">
        <f t="shared" si="7"/>
        <v>17</v>
      </c>
      <c r="B20" s="377">
        <v>790</v>
      </c>
      <c r="C20" s="536" t="s">
        <v>153</v>
      </c>
      <c r="D20" s="263">
        <f t="shared" si="0"/>
        <v>0.0768287037037037</v>
      </c>
      <c r="E20" s="264">
        <f t="shared" si="1"/>
        <v>0.0001736111111111105</v>
      </c>
      <c r="F20" s="264">
        <f t="shared" si="6"/>
        <v>0.026157407407407414</v>
      </c>
      <c r="G20" s="416">
        <f t="shared" si="2"/>
        <v>20</v>
      </c>
      <c r="H20" s="265">
        <f t="shared" si="3"/>
        <v>0.003841435185185185</v>
      </c>
      <c r="I20" s="378">
        <v>20</v>
      </c>
      <c r="J20" s="379">
        <v>21</v>
      </c>
      <c r="K20" s="380"/>
      <c r="L20" s="380"/>
      <c r="M20" s="381"/>
      <c r="N20" s="180" t="s">
        <v>19</v>
      </c>
      <c r="O20" s="180" t="s">
        <v>17</v>
      </c>
      <c r="P20" s="180">
        <v>1959</v>
      </c>
      <c r="Q20" s="180" t="s">
        <v>32</v>
      </c>
      <c r="R20" s="266" t="s">
        <v>16</v>
      </c>
      <c r="S20" s="382">
        <v>0.03884259259259259</v>
      </c>
      <c r="T20" s="177">
        <v>10</v>
      </c>
      <c r="U20" s="267">
        <f t="shared" si="4"/>
        <v>0.0038842592592592587</v>
      </c>
      <c r="V20" s="382">
        <v>0.037986111111111116</v>
      </c>
      <c r="W20" s="177">
        <v>10</v>
      </c>
      <c r="X20" s="178">
        <f t="shared" si="5"/>
        <v>0.0037986111111111115</v>
      </c>
      <c r="Y20" s="383"/>
      <c r="Z20" s="384"/>
      <c r="AA20" s="385"/>
      <c r="AB20" s="383"/>
      <c r="AC20" s="386"/>
      <c r="AD20" s="385"/>
      <c r="AE20" s="387"/>
      <c r="AF20" s="388"/>
      <c r="AG20" s="385"/>
      <c r="AH20" s="389"/>
      <c r="AI20" s="390"/>
      <c r="AJ20" s="385"/>
      <c r="AK20" s="354"/>
      <c r="AL20" s="391"/>
      <c r="AM20" s="354"/>
      <c r="AN20" s="354"/>
      <c r="AO20" s="354"/>
      <c r="AP20" s="354"/>
      <c r="AQ20" s="354"/>
      <c r="AR20" s="354"/>
    </row>
    <row r="21" spans="1:44" s="485" customFormat="1" ht="11.25" customHeight="1">
      <c r="A21" s="438">
        <f t="shared" si="7"/>
        <v>18</v>
      </c>
      <c r="B21" s="470">
        <v>796</v>
      </c>
      <c r="C21" s="541" t="s">
        <v>154</v>
      </c>
      <c r="D21" s="464">
        <f t="shared" si="0"/>
        <v>0.07700231481481482</v>
      </c>
      <c r="E21" s="471">
        <f t="shared" si="1"/>
        <v>0.0014004629629629645</v>
      </c>
      <c r="F21" s="471">
        <f t="shared" si="6"/>
        <v>0.026331018518518524</v>
      </c>
      <c r="G21" s="472">
        <f t="shared" si="2"/>
        <v>20</v>
      </c>
      <c r="H21" s="473">
        <f t="shared" si="3"/>
        <v>0.0038501157407407408</v>
      </c>
      <c r="I21" s="446">
        <v>21</v>
      </c>
      <c r="J21" s="445">
        <v>20</v>
      </c>
      <c r="K21" s="446"/>
      <c r="L21" s="446"/>
      <c r="M21" s="447"/>
      <c r="N21" s="448" t="s">
        <v>19</v>
      </c>
      <c r="O21" s="448" t="s">
        <v>46</v>
      </c>
      <c r="P21" s="448">
        <v>1954</v>
      </c>
      <c r="Q21" s="448" t="s">
        <v>62</v>
      </c>
      <c r="R21" s="449" t="s">
        <v>16</v>
      </c>
      <c r="S21" s="474">
        <v>0.0390162037037037</v>
      </c>
      <c r="T21" s="451">
        <v>10</v>
      </c>
      <c r="U21" s="475">
        <f t="shared" si="4"/>
        <v>0.00390162037037037</v>
      </c>
      <c r="V21" s="474">
        <v>0.037986111111111116</v>
      </c>
      <c r="W21" s="451">
        <v>10</v>
      </c>
      <c r="X21" s="452">
        <f t="shared" si="5"/>
        <v>0.0037986111111111115</v>
      </c>
      <c r="Y21" s="476"/>
      <c r="Z21" s="477"/>
      <c r="AA21" s="478"/>
      <c r="AB21" s="476"/>
      <c r="AC21" s="479"/>
      <c r="AD21" s="478"/>
      <c r="AE21" s="463"/>
      <c r="AF21" s="480"/>
      <c r="AG21" s="478"/>
      <c r="AH21" s="481"/>
      <c r="AI21" s="482"/>
      <c r="AJ21" s="478"/>
      <c r="AK21" s="483"/>
      <c r="AL21" s="484"/>
      <c r="AM21" s="483"/>
      <c r="AN21" s="483"/>
      <c r="AO21" s="483"/>
      <c r="AP21" s="483"/>
      <c r="AQ21" s="483"/>
      <c r="AR21" s="483"/>
    </row>
    <row r="22" spans="1:47" s="492" customFormat="1" ht="11.25" customHeight="1">
      <c r="A22" s="438">
        <f t="shared" si="7"/>
        <v>19</v>
      </c>
      <c r="B22" s="486">
        <v>773</v>
      </c>
      <c r="C22" s="542" t="s">
        <v>156</v>
      </c>
      <c r="D22" s="440">
        <f t="shared" si="0"/>
        <v>0.07840277777777778</v>
      </c>
      <c r="E22" s="441">
        <f t="shared" si="1"/>
        <v>0.0006018518518518395</v>
      </c>
      <c r="F22" s="441">
        <f t="shared" si="6"/>
        <v>0.02773148148148149</v>
      </c>
      <c r="G22" s="442">
        <f t="shared" si="2"/>
        <v>20</v>
      </c>
      <c r="H22" s="443">
        <f t="shared" si="3"/>
        <v>0.003920138888888889</v>
      </c>
      <c r="I22" s="444">
        <v>23</v>
      </c>
      <c r="J22" s="465">
        <v>23</v>
      </c>
      <c r="K22" s="444"/>
      <c r="L22" s="444"/>
      <c r="M22" s="466"/>
      <c r="N22" s="448" t="s">
        <v>19</v>
      </c>
      <c r="O22" s="448" t="s">
        <v>46</v>
      </c>
      <c r="P22" s="448">
        <v>1967</v>
      </c>
      <c r="Q22" s="448" t="s">
        <v>59</v>
      </c>
      <c r="R22" s="467" t="s">
        <v>58</v>
      </c>
      <c r="S22" s="487">
        <v>0.03995370370370371</v>
      </c>
      <c r="T22" s="451">
        <v>10</v>
      </c>
      <c r="U22" s="452">
        <f t="shared" si="4"/>
        <v>0.0039953703703703705</v>
      </c>
      <c r="V22" s="487">
        <v>0.03844907407407407</v>
      </c>
      <c r="W22" s="451">
        <v>10</v>
      </c>
      <c r="X22" s="452">
        <f t="shared" si="5"/>
        <v>0.003844907407407407</v>
      </c>
      <c r="Y22" s="488"/>
      <c r="Z22" s="454"/>
      <c r="AA22" s="455"/>
      <c r="AB22" s="488"/>
      <c r="AC22" s="456"/>
      <c r="AD22" s="455"/>
      <c r="AE22" s="468"/>
      <c r="AF22" s="458"/>
      <c r="AG22" s="455"/>
      <c r="AH22" s="489"/>
      <c r="AI22" s="490"/>
      <c r="AJ22" s="491"/>
      <c r="AK22" s="461"/>
      <c r="AL22" s="469"/>
      <c r="AM22" s="461"/>
      <c r="AN22" s="461"/>
      <c r="AO22" s="461"/>
      <c r="AP22" s="461"/>
      <c r="AQ22" s="461"/>
      <c r="AR22" s="461"/>
      <c r="AS22" s="462"/>
      <c r="AT22" s="462"/>
      <c r="AU22" s="462"/>
    </row>
    <row r="23" spans="1:44" s="398" customFormat="1" ht="11.25" customHeight="1">
      <c r="A23" s="356">
        <f t="shared" si="7"/>
        <v>20</v>
      </c>
      <c r="B23" s="392">
        <v>775</v>
      </c>
      <c r="C23" s="537" t="s">
        <v>155</v>
      </c>
      <c r="D23" s="173">
        <f t="shared" si="0"/>
        <v>0.07900462962962962</v>
      </c>
      <c r="E23" s="174">
        <f t="shared" si="1"/>
        <v>0.00010416666666668295</v>
      </c>
      <c r="F23" s="174">
        <f t="shared" si="6"/>
        <v>0.02833333333333333</v>
      </c>
      <c r="G23" s="335">
        <f t="shared" si="2"/>
        <v>20</v>
      </c>
      <c r="H23" s="175">
        <f t="shared" si="3"/>
        <v>0.003950231481481481</v>
      </c>
      <c r="I23" s="358">
        <v>22</v>
      </c>
      <c r="J23" s="366">
        <v>26</v>
      </c>
      <c r="K23" s="367"/>
      <c r="L23" s="367"/>
      <c r="M23" s="368"/>
      <c r="N23" s="180" t="s">
        <v>19</v>
      </c>
      <c r="O23" s="180" t="s">
        <v>17</v>
      </c>
      <c r="P23" s="180">
        <v>1949</v>
      </c>
      <c r="Q23" s="180" t="s">
        <v>65</v>
      </c>
      <c r="R23" s="181" t="s">
        <v>30</v>
      </c>
      <c r="S23" s="371">
        <v>0.03988425925925926</v>
      </c>
      <c r="T23" s="177">
        <v>10</v>
      </c>
      <c r="U23" s="178">
        <f t="shared" si="4"/>
        <v>0.003988425925925926</v>
      </c>
      <c r="V23" s="371">
        <v>0.03912037037037037</v>
      </c>
      <c r="W23" s="177">
        <v>10</v>
      </c>
      <c r="X23" s="178">
        <f t="shared" si="5"/>
        <v>0.003912037037037037</v>
      </c>
      <c r="Y23" s="372"/>
      <c r="Z23" s="346"/>
      <c r="AA23" s="347"/>
      <c r="AB23" s="372"/>
      <c r="AC23" s="361"/>
      <c r="AD23" s="347"/>
      <c r="AE23" s="364"/>
      <c r="AF23" s="363"/>
      <c r="AG23" s="347"/>
      <c r="AH23" s="393"/>
      <c r="AI23" s="394"/>
      <c r="AJ23" s="395"/>
      <c r="AK23" s="396"/>
      <c r="AL23" s="397"/>
      <c r="AM23" s="396"/>
      <c r="AN23" s="396"/>
      <c r="AO23" s="396"/>
      <c r="AP23" s="396"/>
      <c r="AQ23" s="396"/>
      <c r="AR23" s="396"/>
    </row>
    <row r="24" spans="1:47" s="492" customFormat="1" ht="11.25" customHeight="1">
      <c r="A24" s="438">
        <f t="shared" si="7"/>
        <v>21</v>
      </c>
      <c r="B24" s="486">
        <v>772</v>
      </c>
      <c r="C24" s="542" t="s">
        <v>133</v>
      </c>
      <c r="D24" s="440">
        <f t="shared" si="0"/>
        <v>0.0791087962962963</v>
      </c>
      <c r="E24" s="441">
        <f t="shared" si="1"/>
        <v>0.0043055555555555625</v>
      </c>
      <c r="F24" s="441">
        <f t="shared" si="6"/>
        <v>0.02843750000000001</v>
      </c>
      <c r="G24" s="442">
        <f t="shared" si="2"/>
        <v>20</v>
      </c>
      <c r="H24" s="443">
        <f t="shared" si="3"/>
        <v>0.003955439814814815</v>
      </c>
      <c r="I24" s="444">
        <v>24</v>
      </c>
      <c r="J24" s="465">
        <v>24</v>
      </c>
      <c r="K24" s="444"/>
      <c r="L24" s="444"/>
      <c r="M24" s="466"/>
      <c r="N24" s="448" t="s">
        <v>19</v>
      </c>
      <c r="O24" s="448" t="s">
        <v>46</v>
      </c>
      <c r="P24" s="448">
        <v>1977</v>
      </c>
      <c r="Q24" s="448" t="s">
        <v>47</v>
      </c>
      <c r="R24" s="467" t="s">
        <v>97</v>
      </c>
      <c r="S24" s="493">
        <v>0.040219907407407406</v>
      </c>
      <c r="T24" s="451">
        <v>10</v>
      </c>
      <c r="U24" s="452">
        <f t="shared" si="4"/>
        <v>0.004021990740740741</v>
      </c>
      <c r="V24" s="493">
        <v>0.03888888888888889</v>
      </c>
      <c r="W24" s="451">
        <v>10</v>
      </c>
      <c r="X24" s="452">
        <f t="shared" si="5"/>
        <v>0.0038888888888888888</v>
      </c>
      <c r="Y24" s="494"/>
      <c r="Z24" s="454"/>
      <c r="AA24" s="455"/>
      <c r="AB24" s="494"/>
      <c r="AC24" s="456"/>
      <c r="AD24" s="455"/>
      <c r="AE24" s="495"/>
      <c r="AF24" s="458"/>
      <c r="AG24" s="455"/>
      <c r="AH24" s="489"/>
      <c r="AI24" s="490"/>
      <c r="AJ24" s="491"/>
      <c r="AK24" s="461"/>
      <c r="AL24" s="469"/>
      <c r="AM24" s="461"/>
      <c r="AN24" s="461"/>
      <c r="AO24" s="461"/>
      <c r="AP24" s="461"/>
      <c r="AQ24" s="461"/>
      <c r="AR24" s="461"/>
      <c r="AS24" s="462"/>
      <c r="AT24" s="462"/>
      <c r="AU24" s="462"/>
    </row>
    <row r="25" spans="1:44" s="415" customFormat="1" ht="11.25" customHeight="1" thickBot="1">
      <c r="A25" s="399">
        <f t="shared" si="7"/>
        <v>22</v>
      </c>
      <c r="B25" s="400">
        <v>774</v>
      </c>
      <c r="C25" s="538" t="s">
        <v>157</v>
      </c>
      <c r="D25" s="183">
        <f t="shared" si="0"/>
        <v>0.08341435185185186</v>
      </c>
      <c r="E25" s="184">
        <f t="shared" si="1"/>
      </c>
      <c r="F25" s="184">
        <f t="shared" si="6"/>
        <v>0.032743055555555574</v>
      </c>
      <c r="G25" s="417">
        <f t="shared" si="2"/>
        <v>20</v>
      </c>
      <c r="H25" s="185">
        <f t="shared" si="3"/>
        <v>0.004170717592592593</v>
      </c>
      <c r="I25" s="401">
        <v>25</v>
      </c>
      <c r="J25" s="402">
        <v>28</v>
      </c>
      <c r="K25" s="401"/>
      <c r="L25" s="401"/>
      <c r="M25" s="403"/>
      <c r="N25" s="539" t="s">
        <v>19</v>
      </c>
      <c r="O25" s="539" t="s">
        <v>17</v>
      </c>
      <c r="P25" s="539">
        <v>1963</v>
      </c>
      <c r="Q25" s="539" t="s">
        <v>32</v>
      </c>
      <c r="R25" s="197" t="s">
        <v>58</v>
      </c>
      <c r="S25" s="404">
        <v>0.04137731481481482</v>
      </c>
      <c r="T25" s="186">
        <v>10</v>
      </c>
      <c r="U25" s="187">
        <f t="shared" si="4"/>
        <v>0.004137731481481482</v>
      </c>
      <c r="V25" s="404">
        <v>0.04203703703703704</v>
      </c>
      <c r="W25" s="186">
        <v>10</v>
      </c>
      <c r="X25" s="187">
        <f t="shared" si="5"/>
        <v>0.004203703703703704</v>
      </c>
      <c r="Y25" s="405"/>
      <c r="Z25" s="406"/>
      <c r="AA25" s="407"/>
      <c r="AB25" s="405"/>
      <c r="AC25" s="408"/>
      <c r="AD25" s="407"/>
      <c r="AE25" s="409"/>
      <c r="AF25" s="410"/>
      <c r="AG25" s="407"/>
      <c r="AH25" s="411"/>
      <c r="AI25" s="412"/>
      <c r="AJ25" s="413"/>
      <c r="AK25" s="414"/>
      <c r="AL25" s="414"/>
      <c r="AM25" s="414"/>
      <c r="AN25" s="414"/>
      <c r="AO25" s="414"/>
      <c r="AP25" s="414"/>
      <c r="AQ25" s="414"/>
      <c r="AR25" s="414"/>
    </row>
    <row r="26" spans="1:44" s="306" customFormat="1" ht="11.25" customHeight="1">
      <c r="A26" s="277">
        <f t="shared" si="7"/>
        <v>23</v>
      </c>
      <c r="B26" s="278">
        <v>798</v>
      </c>
      <c r="C26" s="80" t="s">
        <v>180</v>
      </c>
      <c r="D26" s="81">
        <f t="shared" si="0"/>
        <v>0.026076388888888885</v>
      </c>
      <c r="E26" s="78"/>
      <c r="F26" s="78"/>
      <c r="G26" s="418">
        <f t="shared" si="2"/>
        <v>10</v>
      </c>
      <c r="H26" s="82">
        <f t="shared" si="3"/>
        <v>0.0026076388888888885</v>
      </c>
      <c r="I26" s="279"/>
      <c r="J26" s="280">
        <v>2</v>
      </c>
      <c r="K26" s="279"/>
      <c r="L26" s="279"/>
      <c r="M26" s="281"/>
      <c r="N26" s="83" t="s">
        <v>19</v>
      </c>
      <c r="O26" s="83" t="s">
        <v>17</v>
      </c>
      <c r="P26" s="83">
        <v>1954</v>
      </c>
      <c r="Q26" s="83" t="s">
        <v>32</v>
      </c>
      <c r="R26" s="85" t="s">
        <v>185</v>
      </c>
      <c r="S26" s="269"/>
      <c r="T26" s="86"/>
      <c r="U26" s="79"/>
      <c r="V26" s="269">
        <v>0.026076388888888885</v>
      </c>
      <c r="W26" s="86">
        <v>10</v>
      </c>
      <c r="X26" s="79">
        <f t="shared" si="5"/>
        <v>0.0026076388888888885</v>
      </c>
      <c r="Y26" s="307"/>
      <c r="Z26" s="271"/>
      <c r="AA26" s="272"/>
      <c r="AB26" s="307"/>
      <c r="AC26" s="282"/>
      <c r="AD26" s="272"/>
      <c r="AE26" s="337"/>
      <c r="AF26" s="284"/>
      <c r="AG26" s="272"/>
      <c r="AH26" s="300"/>
      <c r="AI26" s="301"/>
      <c r="AJ26" s="302"/>
      <c r="AK26" s="305"/>
      <c r="AL26" s="305"/>
      <c r="AM26" s="305"/>
      <c r="AN26" s="305"/>
      <c r="AO26" s="305"/>
      <c r="AP26" s="305"/>
      <c r="AQ26" s="305"/>
      <c r="AR26" s="305"/>
    </row>
    <row r="27" spans="1:44" s="298" customFormat="1" ht="11.25" customHeight="1">
      <c r="A27" s="277">
        <f t="shared" si="7"/>
        <v>24</v>
      </c>
      <c r="B27" s="286">
        <v>799</v>
      </c>
      <c r="C27" s="87" t="s">
        <v>181</v>
      </c>
      <c r="D27" s="227">
        <f t="shared" si="0"/>
        <v>0.029456018518518517</v>
      </c>
      <c r="E27" s="228"/>
      <c r="F27" s="228"/>
      <c r="G27" s="419">
        <f t="shared" si="2"/>
        <v>10</v>
      </c>
      <c r="H27" s="230">
        <f t="shared" si="3"/>
        <v>0.0029456018518518516</v>
      </c>
      <c r="I27" s="288"/>
      <c r="J27" s="287">
        <v>6</v>
      </c>
      <c r="K27" s="288"/>
      <c r="L27" s="288"/>
      <c r="M27" s="289"/>
      <c r="N27" s="88" t="s">
        <v>19</v>
      </c>
      <c r="O27" s="88" t="s">
        <v>17</v>
      </c>
      <c r="P27" s="88">
        <v>1982</v>
      </c>
      <c r="Q27" s="88" t="s">
        <v>24</v>
      </c>
      <c r="R27" s="90" t="s">
        <v>22</v>
      </c>
      <c r="S27" s="268"/>
      <c r="T27" s="86"/>
      <c r="U27" s="232"/>
      <c r="V27" s="268">
        <v>0.029456018518518517</v>
      </c>
      <c r="W27" s="86">
        <v>10</v>
      </c>
      <c r="X27" s="79">
        <f t="shared" si="5"/>
        <v>0.0029456018518518516</v>
      </c>
      <c r="Y27" s="290"/>
      <c r="Z27" s="292"/>
      <c r="AA27" s="291"/>
      <c r="AB27" s="290"/>
      <c r="AC27" s="292"/>
      <c r="AD27" s="291"/>
      <c r="AE27" s="283"/>
      <c r="AF27" s="294"/>
      <c r="AG27" s="291"/>
      <c r="AH27" s="295"/>
      <c r="AI27" s="296"/>
      <c r="AJ27" s="291"/>
      <c r="AK27" s="297"/>
      <c r="AL27" s="297"/>
      <c r="AM27" s="297"/>
      <c r="AN27" s="297"/>
      <c r="AO27" s="297"/>
      <c r="AP27" s="297"/>
      <c r="AQ27" s="297"/>
      <c r="AR27" s="297"/>
    </row>
    <row r="28" spans="1:44" s="306" customFormat="1" ht="12.75" customHeight="1">
      <c r="A28" s="277">
        <f t="shared" si="7"/>
        <v>25</v>
      </c>
      <c r="B28" s="278">
        <v>802</v>
      </c>
      <c r="C28" s="80" t="s">
        <v>183</v>
      </c>
      <c r="D28" s="81">
        <f t="shared" si="0"/>
        <v>0.029872685185185183</v>
      </c>
      <c r="E28" s="78"/>
      <c r="F28" s="78"/>
      <c r="G28" s="418">
        <f t="shared" si="2"/>
        <v>10</v>
      </c>
      <c r="H28" s="82">
        <f t="shared" si="3"/>
        <v>0.0029872685185185184</v>
      </c>
      <c r="I28" s="279"/>
      <c r="J28" s="280">
        <v>7</v>
      </c>
      <c r="K28" s="279"/>
      <c r="L28" s="279"/>
      <c r="M28" s="281"/>
      <c r="N28" s="88" t="s">
        <v>19</v>
      </c>
      <c r="O28" s="88" t="s">
        <v>17</v>
      </c>
      <c r="P28" s="88">
        <v>1965</v>
      </c>
      <c r="Q28" s="88" t="s">
        <v>28</v>
      </c>
      <c r="R28" s="85" t="s">
        <v>30</v>
      </c>
      <c r="S28" s="269"/>
      <c r="T28" s="86"/>
      <c r="U28" s="79"/>
      <c r="V28" s="269">
        <v>0.029872685185185183</v>
      </c>
      <c r="W28" s="86">
        <v>10</v>
      </c>
      <c r="X28" s="79">
        <f t="shared" si="5"/>
        <v>0.0029872685185185184</v>
      </c>
      <c r="Y28" s="307"/>
      <c r="Z28" s="271"/>
      <c r="AA28" s="272"/>
      <c r="AB28" s="307"/>
      <c r="AC28" s="271"/>
      <c r="AD28" s="272"/>
      <c r="AE28" s="309"/>
      <c r="AF28" s="282"/>
      <c r="AG28" s="272"/>
      <c r="AH28" s="300"/>
      <c r="AI28" s="301"/>
      <c r="AJ28" s="302"/>
      <c r="AK28" s="305"/>
      <c r="AL28" s="305"/>
      <c r="AM28" s="305"/>
      <c r="AN28" s="305"/>
      <c r="AO28" s="305"/>
      <c r="AP28" s="305"/>
      <c r="AQ28" s="305"/>
      <c r="AR28" s="305"/>
    </row>
    <row r="29" spans="1:44" s="298" customFormat="1" ht="12.75" customHeight="1">
      <c r="A29" s="277">
        <f t="shared" si="7"/>
        <v>26</v>
      </c>
      <c r="B29" s="286">
        <v>785</v>
      </c>
      <c r="C29" s="87" t="s">
        <v>138</v>
      </c>
      <c r="D29" s="227">
        <f t="shared" si="0"/>
        <v>0.030891203703703702</v>
      </c>
      <c r="E29" s="228"/>
      <c r="F29" s="228"/>
      <c r="G29" s="419">
        <f t="shared" si="2"/>
        <v>10</v>
      </c>
      <c r="H29" s="230">
        <f t="shared" si="3"/>
        <v>0.00308912037037037</v>
      </c>
      <c r="I29" s="288">
        <v>5</v>
      </c>
      <c r="J29" s="287"/>
      <c r="K29" s="288"/>
      <c r="L29" s="288"/>
      <c r="M29" s="289"/>
      <c r="N29" s="88" t="s">
        <v>19</v>
      </c>
      <c r="O29" s="88" t="s">
        <v>17</v>
      </c>
      <c r="P29" s="88">
        <v>1978</v>
      </c>
      <c r="Q29" s="88" t="s">
        <v>24</v>
      </c>
      <c r="R29" s="90" t="s">
        <v>80</v>
      </c>
      <c r="S29" s="268">
        <v>0.030891203703703702</v>
      </c>
      <c r="T29" s="86">
        <v>10</v>
      </c>
      <c r="U29" s="232">
        <f>S29/T29</f>
        <v>0.00308912037037037</v>
      </c>
      <c r="V29" s="268"/>
      <c r="W29" s="86"/>
      <c r="X29" s="79"/>
      <c r="Y29" s="290"/>
      <c r="Z29" s="292"/>
      <c r="AA29" s="291"/>
      <c r="AB29" s="290"/>
      <c r="AC29" s="293"/>
      <c r="AD29" s="291"/>
      <c r="AE29" s="283"/>
      <c r="AF29" s="284"/>
      <c r="AG29" s="272"/>
      <c r="AH29" s="273"/>
      <c r="AI29" s="274"/>
      <c r="AJ29" s="272"/>
      <c r="AK29" s="297"/>
      <c r="AL29" s="297"/>
      <c r="AM29" s="297"/>
      <c r="AN29" s="297"/>
      <c r="AO29" s="297"/>
      <c r="AP29" s="297"/>
      <c r="AQ29" s="297"/>
      <c r="AR29" s="297"/>
    </row>
    <row r="30" spans="1:44" s="276" customFormat="1" ht="12.75" customHeight="1">
      <c r="A30" s="277">
        <f t="shared" si="7"/>
        <v>27</v>
      </c>
      <c r="B30" s="278">
        <v>776</v>
      </c>
      <c r="C30" s="80" t="s">
        <v>146</v>
      </c>
      <c r="D30" s="81">
        <f t="shared" si="0"/>
        <v>0.03350694444444444</v>
      </c>
      <c r="E30" s="78"/>
      <c r="F30" s="78"/>
      <c r="G30" s="418">
        <f t="shared" si="2"/>
        <v>10</v>
      </c>
      <c r="H30" s="82">
        <f t="shared" si="3"/>
        <v>0.0033506944444444443</v>
      </c>
      <c r="I30" s="279">
        <v>13</v>
      </c>
      <c r="J30" s="280"/>
      <c r="K30" s="279"/>
      <c r="L30" s="279"/>
      <c r="M30" s="281"/>
      <c r="N30" s="88" t="s">
        <v>19</v>
      </c>
      <c r="O30" s="88" t="s">
        <v>17</v>
      </c>
      <c r="P30" s="88">
        <v>1960</v>
      </c>
      <c r="Q30" s="88" t="s">
        <v>32</v>
      </c>
      <c r="R30" s="85" t="s">
        <v>30</v>
      </c>
      <c r="S30" s="269">
        <v>0.03350694444444444</v>
      </c>
      <c r="T30" s="86">
        <v>10</v>
      </c>
      <c r="U30" s="79">
        <f>S30/T30</f>
        <v>0.0033506944444444443</v>
      </c>
      <c r="V30" s="269"/>
      <c r="W30" s="86"/>
      <c r="X30" s="79"/>
      <c r="Y30" s="307"/>
      <c r="Z30" s="271"/>
      <c r="AA30" s="272"/>
      <c r="AB30" s="307"/>
      <c r="AC30" s="271"/>
      <c r="AD30" s="272"/>
      <c r="AE30" s="309"/>
      <c r="AF30" s="284"/>
      <c r="AG30" s="272"/>
      <c r="AH30" s="273"/>
      <c r="AI30" s="274"/>
      <c r="AJ30" s="272"/>
      <c r="AK30" s="275"/>
      <c r="AL30" s="275"/>
      <c r="AM30" s="275"/>
      <c r="AN30" s="275"/>
      <c r="AO30" s="275"/>
      <c r="AP30" s="275"/>
      <c r="AQ30" s="275"/>
      <c r="AR30" s="275"/>
    </row>
    <row r="31" spans="1:47" s="303" customFormat="1" ht="12.75" customHeight="1">
      <c r="A31" s="277">
        <f t="shared" si="7"/>
        <v>28</v>
      </c>
      <c r="B31" s="299">
        <v>789</v>
      </c>
      <c r="C31" s="261" t="s">
        <v>152</v>
      </c>
      <c r="D31" s="81">
        <f t="shared" si="0"/>
        <v>0.03668981481481482</v>
      </c>
      <c r="E31" s="78"/>
      <c r="F31" s="78"/>
      <c r="G31" s="418">
        <f t="shared" si="2"/>
        <v>10</v>
      </c>
      <c r="H31" s="82">
        <f t="shared" si="3"/>
        <v>0.0036689814814814823</v>
      </c>
      <c r="I31" s="279">
        <v>19</v>
      </c>
      <c r="J31" s="280"/>
      <c r="K31" s="279"/>
      <c r="L31" s="279"/>
      <c r="M31" s="281"/>
      <c r="N31" s="88" t="s">
        <v>19</v>
      </c>
      <c r="O31" s="88" t="s">
        <v>17</v>
      </c>
      <c r="P31" s="84">
        <v>1983</v>
      </c>
      <c r="Q31" s="84" t="s">
        <v>24</v>
      </c>
      <c r="R31" s="85" t="s">
        <v>16</v>
      </c>
      <c r="S31" s="269">
        <v>0.03668981481481482</v>
      </c>
      <c r="T31" s="86">
        <v>10</v>
      </c>
      <c r="U31" s="79">
        <f>S31/T31</f>
        <v>0.0036689814814814823</v>
      </c>
      <c r="V31" s="269"/>
      <c r="W31" s="86"/>
      <c r="X31" s="79"/>
      <c r="Y31" s="307"/>
      <c r="Z31" s="271"/>
      <c r="AA31" s="272"/>
      <c r="AB31" s="307"/>
      <c r="AC31" s="271"/>
      <c r="AD31" s="272"/>
      <c r="AE31" s="308"/>
      <c r="AF31" s="284"/>
      <c r="AG31" s="272"/>
      <c r="AH31" s="273"/>
      <c r="AI31" s="274"/>
      <c r="AJ31" s="272"/>
      <c r="AK31" s="275"/>
      <c r="AL31" s="275"/>
      <c r="AM31" s="275"/>
      <c r="AN31" s="275"/>
      <c r="AO31" s="275"/>
      <c r="AP31" s="275"/>
      <c r="AQ31" s="275"/>
      <c r="AR31" s="275"/>
      <c r="AS31" s="276"/>
      <c r="AT31" s="276"/>
      <c r="AU31" s="276"/>
    </row>
    <row r="32" spans="1:47" s="306" customFormat="1" ht="12.75" customHeight="1">
      <c r="A32" s="277">
        <f t="shared" si="7"/>
        <v>29</v>
      </c>
      <c r="B32" s="278">
        <v>791</v>
      </c>
      <c r="C32" s="80" t="s">
        <v>179</v>
      </c>
      <c r="D32" s="81">
        <f t="shared" si="0"/>
        <v>0.03782407407407407</v>
      </c>
      <c r="E32" s="78"/>
      <c r="F32" s="78"/>
      <c r="G32" s="418">
        <f t="shared" si="2"/>
        <v>10</v>
      </c>
      <c r="H32" s="82">
        <f t="shared" si="3"/>
        <v>0.003782407407407407</v>
      </c>
      <c r="I32" s="279"/>
      <c r="J32" s="280">
        <v>19</v>
      </c>
      <c r="K32" s="279"/>
      <c r="L32" s="279"/>
      <c r="M32" s="281"/>
      <c r="N32" s="88" t="s">
        <v>19</v>
      </c>
      <c r="O32" s="88" t="s">
        <v>17</v>
      </c>
      <c r="P32" s="84">
        <v>1962</v>
      </c>
      <c r="Q32" s="84" t="s">
        <v>32</v>
      </c>
      <c r="R32" s="85" t="s">
        <v>16</v>
      </c>
      <c r="S32" s="269"/>
      <c r="T32" s="86"/>
      <c r="U32" s="79"/>
      <c r="V32" s="269">
        <v>0.03782407407407407</v>
      </c>
      <c r="W32" s="86">
        <v>10</v>
      </c>
      <c r="X32" s="79">
        <f>V32/W32</f>
        <v>0.003782407407407407</v>
      </c>
      <c r="Y32" s="307"/>
      <c r="Z32" s="271"/>
      <c r="AA32" s="272"/>
      <c r="AB32" s="307"/>
      <c r="AC32" s="271"/>
      <c r="AD32" s="272"/>
      <c r="AE32" s="309"/>
      <c r="AF32" s="284"/>
      <c r="AG32" s="272"/>
      <c r="AH32" s="273"/>
      <c r="AI32" s="274"/>
      <c r="AJ32" s="272"/>
      <c r="AK32" s="275"/>
      <c r="AL32" s="275"/>
      <c r="AM32" s="275"/>
      <c r="AN32" s="275"/>
      <c r="AO32" s="275"/>
      <c r="AP32" s="275"/>
      <c r="AQ32" s="275"/>
      <c r="AR32" s="275"/>
      <c r="AS32" s="276"/>
      <c r="AT32" s="276"/>
      <c r="AU32" s="276"/>
    </row>
    <row r="33" spans="1:47" s="522" customFormat="1" ht="12.75" customHeight="1">
      <c r="A33" s="496">
        <f t="shared" si="7"/>
        <v>30</v>
      </c>
      <c r="B33" s="513">
        <v>801</v>
      </c>
      <c r="C33" s="543" t="s">
        <v>182</v>
      </c>
      <c r="D33" s="497">
        <f t="shared" si="0"/>
        <v>0.03821759259259259</v>
      </c>
      <c r="E33" s="498"/>
      <c r="F33" s="498"/>
      <c r="G33" s="499">
        <f t="shared" si="2"/>
        <v>10</v>
      </c>
      <c r="H33" s="500">
        <f t="shared" si="3"/>
        <v>0.0038217592592592587</v>
      </c>
      <c r="I33" s="514"/>
      <c r="J33" s="515">
        <v>22</v>
      </c>
      <c r="K33" s="514"/>
      <c r="L33" s="514"/>
      <c r="M33" s="516"/>
      <c r="N33" s="517" t="s">
        <v>19</v>
      </c>
      <c r="O33" s="517" t="s">
        <v>46</v>
      </c>
      <c r="P33" s="528">
        <v>1974</v>
      </c>
      <c r="Q33" s="528" t="s">
        <v>47</v>
      </c>
      <c r="R33" s="504" t="s">
        <v>22</v>
      </c>
      <c r="S33" s="518"/>
      <c r="T33" s="506"/>
      <c r="U33" s="507"/>
      <c r="V33" s="518">
        <v>0.03821759259259259</v>
      </c>
      <c r="W33" s="506">
        <v>10</v>
      </c>
      <c r="X33" s="507">
        <f>V33/W33</f>
        <v>0.0038217592592592587</v>
      </c>
      <c r="Y33" s="519"/>
      <c r="Z33" s="509"/>
      <c r="AA33" s="510"/>
      <c r="AB33" s="519"/>
      <c r="AC33" s="509"/>
      <c r="AD33" s="510"/>
      <c r="AE33" s="520"/>
      <c r="AF33" s="521"/>
      <c r="AG33" s="510"/>
      <c r="AH33" s="523"/>
      <c r="AI33" s="524"/>
      <c r="AJ33" s="510"/>
      <c r="AK33" s="525"/>
      <c r="AL33" s="525"/>
      <c r="AM33" s="525"/>
      <c r="AN33" s="525"/>
      <c r="AO33" s="525"/>
      <c r="AP33" s="525"/>
      <c r="AQ33" s="525"/>
      <c r="AR33" s="525"/>
      <c r="AS33" s="526"/>
      <c r="AT33" s="526"/>
      <c r="AU33" s="526"/>
    </row>
    <row r="34" spans="1:47" s="306" customFormat="1" ht="12.75" customHeight="1">
      <c r="A34" s="277">
        <f t="shared" si="7"/>
        <v>31</v>
      </c>
      <c r="B34" s="278">
        <v>803</v>
      </c>
      <c r="C34" s="80" t="s">
        <v>184</v>
      </c>
      <c r="D34" s="81">
        <f t="shared" si="0"/>
        <v>0.03943287037037037</v>
      </c>
      <c r="E34" s="78"/>
      <c r="F34" s="78"/>
      <c r="G34" s="418">
        <f t="shared" si="2"/>
        <v>10</v>
      </c>
      <c r="H34" s="82">
        <f t="shared" si="3"/>
        <v>0.003943287037037037</v>
      </c>
      <c r="I34" s="279"/>
      <c r="J34" s="280">
        <v>27</v>
      </c>
      <c r="K34" s="279"/>
      <c r="L34" s="279"/>
      <c r="M34" s="281"/>
      <c r="N34" s="88" t="s">
        <v>19</v>
      </c>
      <c r="O34" s="88" t="s">
        <v>17</v>
      </c>
      <c r="P34" s="89">
        <v>1982</v>
      </c>
      <c r="Q34" s="89" t="s">
        <v>24</v>
      </c>
      <c r="R34" s="90" t="s">
        <v>16</v>
      </c>
      <c r="S34" s="269"/>
      <c r="T34" s="86"/>
      <c r="U34" s="79"/>
      <c r="V34" s="269">
        <v>0.03943287037037037</v>
      </c>
      <c r="W34" s="86">
        <v>10</v>
      </c>
      <c r="X34" s="79">
        <f>V34/W34</f>
        <v>0.003943287037037037</v>
      </c>
      <c r="Y34" s="307"/>
      <c r="Z34" s="271"/>
      <c r="AA34" s="272"/>
      <c r="AB34" s="307"/>
      <c r="AC34" s="271"/>
      <c r="AD34" s="272"/>
      <c r="AE34" s="308"/>
      <c r="AF34" s="284"/>
      <c r="AG34" s="272"/>
      <c r="AH34" s="273"/>
      <c r="AI34" s="274"/>
      <c r="AJ34" s="272"/>
      <c r="AK34" s="275"/>
      <c r="AL34" s="275"/>
      <c r="AM34" s="275"/>
      <c r="AN34" s="275"/>
      <c r="AO34" s="275"/>
      <c r="AP34" s="275"/>
      <c r="AQ34" s="275"/>
      <c r="AR34" s="275"/>
      <c r="AS34" s="276"/>
      <c r="AT34" s="276"/>
      <c r="AU34" s="276"/>
    </row>
    <row r="35" spans="1:47" s="512" customFormat="1" ht="12.75" customHeight="1">
      <c r="A35" s="496">
        <f t="shared" si="7"/>
        <v>32</v>
      </c>
      <c r="B35" s="527">
        <v>793</v>
      </c>
      <c r="C35" s="530" t="s">
        <v>158</v>
      </c>
      <c r="D35" s="497">
        <f t="shared" si="0"/>
        <v>0.043715277777777777</v>
      </c>
      <c r="E35" s="498"/>
      <c r="F35" s="498"/>
      <c r="G35" s="499">
        <f t="shared" si="2"/>
        <v>10</v>
      </c>
      <c r="H35" s="500">
        <f t="shared" si="3"/>
        <v>0.004371527777777778</v>
      </c>
      <c r="I35" s="501">
        <v>26</v>
      </c>
      <c r="J35" s="502"/>
      <c r="K35" s="501"/>
      <c r="L35" s="501"/>
      <c r="M35" s="503"/>
      <c r="N35" s="517" t="s">
        <v>19</v>
      </c>
      <c r="O35" s="517" t="s">
        <v>46</v>
      </c>
      <c r="P35" s="528">
        <v>1978</v>
      </c>
      <c r="Q35" s="528" t="s">
        <v>47</v>
      </c>
      <c r="R35" s="504" t="s">
        <v>100</v>
      </c>
      <c r="S35" s="505">
        <v>0.043715277777777777</v>
      </c>
      <c r="T35" s="506">
        <v>10</v>
      </c>
      <c r="U35" s="507">
        <f>S35/T35</f>
        <v>0.004371527777777778</v>
      </c>
      <c r="V35" s="505"/>
      <c r="W35" s="506"/>
      <c r="X35" s="507"/>
      <c r="Y35" s="508"/>
      <c r="Z35" s="509"/>
      <c r="AA35" s="510"/>
      <c r="AB35" s="508"/>
      <c r="AC35" s="509"/>
      <c r="AD35" s="510"/>
      <c r="AE35" s="529"/>
      <c r="AF35" s="511"/>
      <c r="AG35" s="510"/>
      <c r="AH35" s="523"/>
      <c r="AI35" s="524"/>
      <c r="AJ35" s="510"/>
      <c r="AK35" s="525"/>
      <c r="AL35" s="525"/>
      <c r="AM35" s="525"/>
      <c r="AN35" s="525"/>
      <c r="AO35" s="525"/>
      <c r="AP35" s="525"/>
      <c r="AQ35" s="525"/>
      <c r="AR35" s="525"/>
      <c r="AS35" s="526"/>
      <c r="AT35" s="526"/>
      <c r="AU35" s="526"/>
    </row>
    <row r="36" spans="1:47" s="298" customFormat="1" ht="12.75" customHeight="1">
      <c r="A36" s="277">
        <f t="shared" si="7"/>
        <v>33</v>
      </c>
      <c r="B36" s="304">
        <v>794</v>
      </c>
      <c r="C36" s="262" t="s">
        <v>159</v>
      </c>
      <c r="D36" s="81">
        <f t="shared" si="0"/>
        <v>0.043715277777777777</v>
      </c>
      <c r="E36" s="78"/>
      <c r="F36" s="78"/>
      <c r="G36" s="418">
        <f t="shared" si="2"/>
        <v>10</v>
      </c>
      <c r="H36" s="82">
        <f t="shared" si="3"/>
        <v>0.004371527777777778</v>
      </c>
      <c r="I36" s="288">
        <v>27</v>
      </c>
      <c r="J36" s="287"/>
      <c r="K36" s="288"/>
      <c r="L36" s="288"/>
      <c r="M36" s="289"/>
      <c r="N36" s="88" t="s">
        <v>19</v>
      </c>
      <c r="O36" s="88" t="s">
        <v>17</v>
      </c>
      <c r="P36" s="89">
        <v>1975</v>
      </c>
      <c r="Q36" s="89" t="s">
        <v>24</v>
      </c>
      <c r="R36" s="90" t="s">
        <v>100</v>
      </c>
      <c r="S36" s="268">
        <v>0.043715277777777777</v>
      </c>
      <c r="T36" s="231">
        <v>10</v>
      </c>
      <c r="U36" s="232">
        <f>S36/T36</f>
        <v>0.004371527777777778</v>
      </c>
      <c r="V36" s="268"/>
      <c r="W36" s="86"/>
      <c r="X36" s="79"/>
      <c r="Y36" s="290"/>
      <c r="Z36" s="292"/>
      <c r="AA36" s="291"/>
      <c r="AB36" s="290"/>
      <c r="AC36" s="292"/>
      <c r="AD36" s="272"/>
      <c r="AE36" s="283"/>
      <c r="AF36" s="294"/>
      <c r="AG36" s="291"/>
      <c r="AH36" s="273"/>
      <c r="AI36" s="274"/>
      <c r="AJ36" s="272"/>
      <c r="AK36" s="305"/>
      <c r="AL36" s="305"/>
      <c r="AM36" s="305"/>
      <c r="AN36" s="305"/>
      <c r="AO36" s="305"/>
      <c r="AP36" s="305"/>
      <c r="AQ36" s="305"/>
      <c r="AR36" s="305"/>
      <c r="AS36" s="306"/>
      <c r="AT36" s="306"/>
      <c r="AU36" s="306"/>
    </row>
    <row r="37" spans="1:44" s="298" customFormat="1" ht="12.75" customHeight="1">
      <c r="A37" s="277"/>
      <c r="B37" s="286"/>
      <c r="C37" s="336"/>
      <c r="D37" s="227"/>
      <c r="E37" s="228"/>
      <c r="F37" s="228"/>
      <c r="G37" s="229"/>
      <c r="H37" s="230"/>
      <c r="I37" s="288"/>
      <c r="J37" s="287"/>
      <c r="K37" s="288"/>
      <c r="L37" s="288"/>
      <c r="M37" s="289"/>
      <c r="N37" s="425"/>
      <c r="O37" s="425"/>
      <c r="P37" s="425"/>
      <c r="Q37" s="425"/>
      <c r="R37" s="433"/>
      <c r="S37" s="268"/>
      <c r="T37" s="231"/>
      <c r="U37" s="232"/>
      <c r="V37" s="268"/>
      <c r="W37" s="231"/>
      <c r="X37" s="232"/>
      <c r="Y37" s="290"/>
      <c r="Z37" s="292"/>
      <c r="AA37" s="291"/>
      <c r="AB37" s="290"/>
      <c r="AC37" s="293"/>
      <c r="AD37" s="291"/>
      <c r="AE37" s="285"/>
      <c r="AF37" s="294"/>
      <c r="AG37" s="291"/>
      <c r="AH37" s="273"/>
      <c r="AI37" s="274"/>
      <c r="AJ37" s="272"/>
      <c r="AK37" s="297"/>
      <c r="AL37" s="297"/>
      <c r="AM37" s="297"/>
      <c r="AN37" s="297"/>
      <c r="AO37" s="297"/>
      <c r="AP37" s="297"/>
      <c r="AQ37" s="297"/>
      <c r="AR37" s="297"/>
    </row>
    <row r="38" spans="1:47" s="306" customFormat="1" ht="12.75" customHeight="1">
      <c r="A38" s="277"/>
      <c r="B38" s="278"/>
      <c r="C38" s="534"/>
      <c r="D38" s="81"/>
      <c r="E38" s="78"/>
      <c r="F38" s="78"/>
      <c r="G38" s="198"/>
      <c r="H38" s="82"/>
      <c r="I38" s="279"/>
      <c r="J38" s="280"/>
      <c r="K38" s="279"/>
      <c r="L38" s="279"/>
      <c r="M38" s="281"/>
      <c r="N38" s="424"/>
      <c r="O38" s="424"/>
      <c r="P38" s="424"/>
      <c r="Q38" s="424"/>
      <c r="R38" s="432"/>
      <c r="S38" s="269"/>
      <c r="T38" s="86"/>
      <c r="U38" s="79"/>
      <c r="V38" s="269"/>
      <c r="W38" s="86"/>
      <c r="X38" s="79"/>
      <c r="Y38" s="307"/>
      <c r="Z38" s="271"/>
      <c r="AA38" s="272"/>
      <c r="AB38" s="307"/>
      <c r="AC38" s="271"/>
      <c r="AD38" s="272"/>
      <c r="AE38" s="308"/>
      <c r="AF38" s="284"/>
      <c r="AG38" s="272"/>
      <c r="AH38" s="273"/>
      <c r="AI38" s="274"/>
      <c r="AJ38" s="272"/>
      <c r="AK38" s="275"/>
      <c r="AL38" s="275"/>
      <c r="AM38" s="275"/>
      <c r="AN38" s="275"/>
      <c r="AO38" s="275"/>
      <c r="AP38" s="275"/>
      <c r="AQ38" s="275"/>
      <c r="AR38" s="275"/>
      <c r="AS38" s="276"/>
      <c r="AT38" s="276"/>
      <c r="AU38" s="276"/>
    </row>
    <row r="39" spans="1:47" s="306" customFormat="1" ht="12.75" customHeight="1">
      <c r="A39" s="277"/>
      <c r="B39" s="278"/>
      <c r="C39" s="534"/>
      <c r="D39" s="81"/>
      <c r="E39" s="78"/>
      <c r="F39" s="78"/>
      <c r="G39" s="198"/>
      <c r="H39" s="82"/>
      <c r="I39" s="279"/>
      <c r="J39" s="280"/>
      <c r="K39" s="279"/>
      <c r="L39" s="279"/>
      <c r="M39" s="281"/>
      <c r="N39" s="424"/>
      <c r="O39" s="424"/>
      <c r="P39" s="424"/>
      <c r="Q39" s="424"/>
      <c r="R39" s="432"/>
      <c r="S39" s="269"/>
      <c r="T39" s="86"/>
      <c r="U39" s="79"/>
      <c r="V39" s="269"/>
      <c r="W39" s="86"/>
      <c r="X39" s="79"/>
      <c r="Y39" s="307"/>
      <c r="Z39" s="271"/>
      <c r="AA39" s="272"/>
      <c r="AB39" s="307"/>
      <c r="AC39" s="271"/>
      <c r="AD39" s="272"/>
      <c r="AE39" s="309"/>
      <c r="AF39" s="284"/>
      <c r="AG39" s="272"/>
      <c r="AH39" s="273"/>
      <c r="AI39" s="274"/>
      <c r="AJ39" s="272"/>
      <c r="AK39" s="275"/>
      <c r="AL39" s="275"/>
      <c r="AM39" s="275"/>
      <c r="AN39" s="275"/>
      <c r="AO39" s="275"/>
      <c r="AP39" s="275"/>
      <c r="AQ39" s="275"/>
      <c r="AR39" s="275"/>
      <c r="AS39" s="276"/>
      <c r="AT39" s="276"/>
      <c r="AU39" s="276"/>
    </row>
    <row r="40" spans="1:47" s="306" customFormat="1" ht="12.75" customHeight="1">
      <c r="A40" s="277"/>
      <c r="B40" s="278"/>
      <c r="C40" s="534"/>
      <c r="D40" s="81"/>
      <c r="E40" s="78"/>
      <c r="F40" s="78"/>
      <c r="G40" s="198"/>
      <c r="H40" s="82"/>
      <c r="I40" s="279"/>
      <c r="J40" s="280"/>
      <c r="K40" s="279"/>
      <c r="L40" s="279"/>
      <c r="M40" s="281"/>
      <c r="N40" s="424"/>
      <c r="O40" s="424"/>
      <c r="P40" s="424"/>
      <c r="Q40" s="424"/>
      <c r="R40" s="432"/>
      <c r="S40" s="269"/>
      <c r="T40" s="86"/>
      <c r="U40" s="79"/>
      <c r="V40" s="269"/>
      <c r="W40" s="86"/>
      <c r="X40" s="79"/>
      <c r="Y40" s="307"/>
      <c r="Z40" s="271"/>
      <c r="AA40" s="272"/>
      <c r="AB40" s="307"/>
      <c r="AC40" s="271"/>
      <c r="AD40" s="272"/>
      <c r="AE40" s="308"/>
      <c r="AF40" s="284"/>
      <c r="AG40" s="272"/>
      <c r="AH40" s="273"/>
      <c r="AI40" s="274"/>
      <c r="AJ40" s="272"/>
      <c r="AK40" s="275"/>
      <c r="AL40" s="275"/>
      <c r="AM40" s="275"/>
      <c r="AN40" s="275"/>
      <c r="AO40" s="275"/>
      <c r="AP40" s="275"/>
      <c r="AQ40" s="275"/>
      <c r="AR40" s="275"/>
      <c r="AS40" s="276"/>
      <c r="AT40" s="276"/>
      <c r="AU40" s="276"/>
    </row>
    <row r="41" spans="1:47" s="306" customFormat="1" ht="12.75" customHeight="1">
      <c r="A41" s="277"/>
      <c r="B41" s="278"/>
      <c r="C41" s="534"/>
      <c r="D41" s="81"/>
      <c r="E41" s="78"/>
      <c r="F41" s="78"/>
      <c r="G41" s="198"/>
      <c r="H41" s="82"/>
      <c r="I41" s="279"/>
      <c r="J41" s="280"/>
      <c r="K41" s="279"/>
      <c r="L41" s="279"/>
      <c r="M41" s="281"/>
      <c r="N41" s="424"/>
      <c r="O41" s="424"/>
      <c r="P41" s="424"/>
      <c r="Q41" s="424"/>
      <c r="R41" s="432"/>
      <c r="S41" s="269"/>
      <c r="T41" s="86"/>
      <c r="U41" s="79"/>
      <c r="V41" s="269"/>
      <c r="W41" s="86"/>
      <c r="X41" s="79"/>
      <c r="Y41" s="307"/>
      <c r="Z41" s="271"/>
      <c r="AA41" s="272"/>
      <c r="AB41" s="307"/>
      <c r="AC41" s="271"/>
      <c r="AD41" s="272"/>
      <c r="AE41" s="308"/>
      <c r="AF41" s="284"/>
      <c r="AG41" s="272"/>
      <c r="AH41" s="273"/>
      <c r="AI41" s="274"/>
      <c r="AJ41" s="272"/>
      <c r="AK41" s="275"/>
      <c r="AL41" s="275"/>
      <c r="AM41" s="275"/>
      <c r="AN41" s="275"/>
      <c r="AO41" s="275"/>
      <c r="AP41" s="275"/>
      <c r="AQ41" s="275"/>
      <c r="AR41" s="275"/>
      <c r="AS41" s="276"/>
      <c r="AT41" s="276"/>
      <c r="AU41" s="276"/>
    </row>
    <row r="42" spans="1:47" s="306" customFormat="1" ht="12.75" customHeight="1">
      <c r="A42" s="277"/>
      <c r="B42" s="278"/>
      <c r="C42" s="534"/>
      <c r="D42" s="81"/>
      <c r="E42" s="78"/>
      <c r="F42" s="78"/>
      <c r="G42" s="198"/>
      <c r="H42" s="82"/>
      <c r="I42" s="279"/>
      <c r="J42" s="280"/>
      <c r="K42" s="279"/>
      <c r="L42" s="279"/>
      <c r="M42" s="281"/>
      <c r="N42" s="424"/>
      <c r="O42" s="424"/>
      <c r="P42" s="424"/>
      <c r="Q42" s="424"/>
      <c r="R42" s="432"/>
      <c r="S42" s="269"/>
      <c r="T42" s="86"/>
      <c r="U42" s="79"/>
      <c r="V42" s="269"/>
      <c r="W42" s="86"/>
      <c r="X42" s="79"/>
      <c r="Y42" s="307"/>
      <c r="Z42" s="271"/>
      <c r="AA42" s="272"/>
      <c r="AB42" s="307"/>
      <c r="AC42" s="271"/>
      <c r="AD42" s="272"/>
      <c r="AE42" s="308"/>
      <c r="AF42" s="284"/>
      <c r="AG42" s="272"/>
      <c r="AH42" s="273"/>
      <c r="AI42" s="274"/>
      <c r="AJ42" s="272"/>
      <c r="AK42" s="275"/>
      <c r="AL42" s="275"/>
      <c r="AM42" s="275"/>
      <c r="AN42" s="275"/>
      <c r="AO42" s="275"/>
      <c r="AP42" s="275"/>
      <c r="AQ42" s="275"/>
      <c r="AR42" s="275"/>
      <c r="AS42" s="276"/>
      <c r="AT42" s="276"/>
      <c r="AU42" s="276"/>
    </row>
    <row r="43" spans="1:47" s="306" customFormat="1" ht="12.75" customHeight="1">
      <c r="A43" s="277"/>
      <c r="B43" s="278"/>
      <c r="C43" s="534"/>
      <c r="D43" s="81"/>
      <c r="E43" s="78"/>
      <c r="F43" s="78"/>
      <c r="G43" s="198"/>
      <c r="H43" s="82"/>
      <c r="I43" s="279"/>
      <c r="J43" s="280"/>
      <c r="K43" s="279"/>
      <c r="L43" s="279"/>
      <c r="M43" s="281"/>
      <c r="N43" s="424"/>
      <c r="O43" s="424"/>
      <c r="P43" s="424"/>
      <c r="Q43" s="424"/>
      <c r="R43" s="432"/>
      <c r="S43" s="269"/>
      <c r="T43" s="86"/>
      <c r="U43" s="79"/>
      <c r="V43" s="269"/>
      <c r="W43" s="86"/>
      <c r="X43" s="79"/>
      <c r="Y43" s="307"/>
      <c r="Z43" s="271"/>
      <c r="AA43" s="272"/>
      <c r="AB43" s="307"/>
      <c r="AC43" s="271"/>
      <c r="AD43" s="272"/>
      <c r="AE43" s="308"/>
      <c r="AF43" s="284"/>
      <c r="AG43" s="272"/>
      <c r="AH43" s="273"/>
      <c r="AI43" s="274"/>
      <c r="AJ43" s="272"/>
      <c r="AK43" s="275"/>
      <c r="AL43" s="275"/>
      <c r="AM43" s="275"/>
      <c r="AN43" s="275"/>
      <c r="AO43" s="275"/>
      <c r="AP43" s="275"/>
      <c r="AQ43" s="275"/>
      <c r="AR43" s="275"/>
      <c r="AS43" s="276"/>
      <c r="AT43" s="276"/>
      <c r="AU43" s="276"/>
    </row>
    <row r="44" spans="1:47" s="306" customFormat="1" ht="12.75" customHeight="1">
      <c r="A44" s="277"/>
      <c r="B44" s="278"/>
      <c r="C44" s="534"/>
      <c r="D44" s="81"/>
      <c r="E44" s="78"/>
      <c r="F44" s="78"/>
      <c r="G44" s="198"/>
      <c r="H44" s="82"/>
      <c r="I44" s="279"/>
      <c r="J44" s="280"/>
      <c r="K44" s="279"/>
      <c r="L44" s="279"/>
      <c r="M44" s="281"/>
      <c r="N44" s="424"/>
      <c r="O44" s="424"/>
      <c r="P44" s="424"/>
      <c r="Q44" s="424"/>
      <c r="R44" s="432"/>
      <c r="S44" s="269"/>
      <c r="T44" s="86"/>
      <c r="U44" s="79"/>
      <c r="V44" s="269"/>
      <c r="W44" s="86"/>
      <c r="X44" s="79"/>
      <c r="Y44" s="307"/>
      <c r="Z44" s="271"/>
      <c r="AA44" s="272"/>
      <c r="AB44" s="307"/>
      <c r="AC44" s="271"/>
      <c r="AD44" s="272"/>
      <c r="AE44" s="308"/>
      <c r="AF44" s="284"/>
      <c r="AG44" s="272"/>
      <c r="AH44" s="273"/>
      <c r="AI44" s="274"/>
      <c r="AJ44" s="272"/>
      <c r="AK44" s="275"/>
      <c r="AL44" s="275"/>
      <c r="AM44" s="275"/>
      <c r="AN44" s="275"/>
      <c r="AO44" s="275"/>
      <c r="AP44" s="275"/>
      <c r="AQ44" s="275"/>
      <c r="AR44" s="275"/>
      <c r="AS44" s="276"/>
      <c r="AT44" s="276"/>
      <c r="AU44" s="276"/>
    </row>
    <row r="45" spans="1:47" s="298" customFormat="1" ht="12.75" customHeight="1">
      <c r="A45" s="277"/>
      <c r="B45" s="286"/>
      <c r="C45" s="336"/>
      <c r="D45" s="227"/>
      <c r="E45" s="228"/>
      <c r="F45" s="228"/>
      <c r="G45" s="229"/>
      <c r="H45" s="230"/>
      <c r="I45" s="288"/>
      <c r="J45" s="287"/>
      <c r="K45" s="288"/>
      <c r="L45" s="288"/>
      <c r="M45" s="289"/>
      <c r="N45" s="425"/>
      <c r="O45" s="425"/>
      <c r="P45" s="425"/>
      <c r="Q45" s="425"/>
      <c r="R45" s="433"/>
      <c r="S45" s="268"/>
      <c r="T45" s="231"/>
      <c r="U45" s="232"/>
      <c r="V45" s="268"/>
      <c r="W45" s="231"/>
      <c r="X45" s="79"/>
      <c r="Y45" s="290"/>
      <c r="Z45" s="292"/>
      <c r="AA45" s="291"/>
      <c r="AB45" s="290"/>
      <c r="AC45" s="292"/>
      <c r="AD45" s="272"/>
      <c r="AE45" s="285"/>
      <c r="AF45" s="294"/>
      <c r="AG45" s="272"/>
      <c r="AH45" s="273"/>
      <c r="AI45" s="274"/>
      <c r="AJ45" s="272"/>
      <c r="AK45" s="275"/>
      <c r="AL45" s="275"/>
      <c r="AM45" s="275"/>
      <c r="AN45" s="275"/>
      <c r="AO45" s="275"/>
      <c r="AP45" s="275"/>
      <c r="AQ45" s="275"/>
      <c r="AR45" s="275"/>
      <c r="AS45" s="276"/>
      <c r="AT45" s="276"/>
      <c r="AU45" s="276"/>
    </row>
    <row r="46" spans="1:47" s="322" customFormat="1" ht="12.75" customHeight="1" thickBot="1">
      <c r="A46" s="310"/>
      <c r="B46" s="311"/>
      <c r="C46" s="535"/>
      <c r="D46" s="199"/>
      <c r="E46" s="200"/>
      <c r="F46" s="200"/>
      <c r="G46" s="201"/>
      <c r="H46" s="420"/>
      <c r="I46" s="312"/>
      <c r="J46" s="313"/>
      <c r="K46" s="312"/>
      <c r="L46" s="312"/>
      <c r="M46" s="314"/>
      <c r="N46" s="327"/>
      <c r="O46" s="327"/>
      <c r="P46" s="327"/>
      <c r="Q46" s="327"/>
      <c r="R46" s="434"/>
      <c r="S46" s="270"/>
      <c r="T46" s="202"/>
      <c r="U46" s="203"/>
      <c r="V46" s="270"/>
      <c r="W46" s="202"/>
      <c r="X46" s="203"/>
      <c r="Y46" s="315"/>
      <c r="Z46" s="316"/>
      <c r="AA46" s="317"/>
      <c r="AB46" s="315"/>
      <c r="AC46" s="316"/>
      <c r="AD46" s="317"/>
      <c r="AE46" s="318"/>
      <c r="AF46" s="319"/>
      <c r="AG46" s="317"/>
      <c r="AH46" s="320"/>
      <c r="AI46" s="321"/>
      <c r="AJ46" s="317"/>
      <c r="AK46" s="275"/>
      <c r="AL46" s="275"/>
      <c r="AM46" s="275"/>
      <c r="AN46" s="275"/>
      <c r="AO46" s="275"/>
      <c r="AP46" s="275"/>
      <c r="AQ46" s="275"/>
      <c r="AR46" s="275"/>
      <c r="AS46" s="276"/>
      <c r="AT46" s="276"/>
      <c r="AU46" s="276"/>
    </row>
    <row r="47" spans="1:50" ht="12" thickBot="1">
      <c r="A47" s="233"/>
      <c r="B47" s="234"/>
      <c r="C47" s="235"/>
      <c r="D47" s="236">
        <f>SUM(D4:D46)</f>
        <v>1.8828819444444445</v>
      </c>
      <c r="E47" s="91"/>
      <c r="F47" s="91"/>
      <c r="G47" s="544">
        <f>SUM(G4:G46)</f>
        <v>550</v>
      </c>
      <c r="H47" s="237">
        <f>D47/G47</f>
        <v>0.0034234217171717173</v>
      </c>
      <c r="I47" s="92"/>
      <c r="J47" s="93"/>
      <c r="K47" s="92"/>
      <c r="L47" s="92"/>
      <c r="M47" s="94"/>
      <c r="N47" s="94"/>
      <c r="O47" s="94"/>
      <c r="P47" s="94"/>
      <c r="Q47" s="94"/>
      <c r="R47" s="435"/>
      <c r="S47" s="545">
        <f>SUM(S4:S46)</f>
        <v>0.940023148148148</v>
      </c>
      <c r="T47" s="544">
        <f>SUM(T4:T46)</f>
        <v>270</v>
      </c>
      <c r="U47" s="238">
        <f>S47/T47</f>
        <v>0.0034815672153635114</v>
      </c>
      <c r="V47" s="545">
        <f>SUM(V4:V46)</f>
        <v>0.9428587962962964</v>
      </c>
      <c r="W47" s="544">
        <f>SUM(W4:W46)</f>
        <v>280</v>
      </c>
      <c r="X47" s="238">
        <f>V47/W47</f>
        <v>0.0033673528439153444</v>
      </c>
      <c r="Y47" s="545">
        <f>SUM(Y4:Y46)</f>
        <v>0</v>
      </c>
      <c r="Z47" s="544">
        <f>SUM(Z4:Z46)</f>
        <v>0</v>
      </c>
      <c r="AA47" s="238" t="e">
        <f>Y47/Z47</f>
        <v>#DIV/0!</v>
      </c>
      <c r="AB47" s="545">
        <f>SUM(AB4:AB46)</f>
        <v>0</v>
      </c>
      <c r="AC47" s="544">
        <f>SUM(AC4:AC46)</f>
        <v>0</v>
      </c>
      <c r="AD47" s="238" t="e">
        <f>AB47/AC47</f>
        <v>#DIV/0!</v>
      </c>
      <c r="AE47" s="545">
        <f>SUM(AE4:AE46)</f>
        <v>0</v>
      </c>
      <c r="AF47" s="544">
        <f>SUM(AF4:AF46)</f>
        <v>0</v>
      </c>
      <c r="AG47" s="238" t="e">
        <f>AE47/AF47</f>
        <v>#DIV/0!</v>
      </c>
      <c r="AH47" s="545">
        <f>SUM(AH4:AH46)</f>
        <v>0</v>
      </c>
      <c r="AI47" s="544">
        <f>SUM(AI4:AI46)</f>
        <v>0</v>
      </c>
      <c r="AJ47" s="238" t="e">
        <f>AH47/AI47</f>
        <v>#DIV/0!</v>
      </c>
      <c r="AS47" s="53"/>
      <c r="AT47" s="53"/>
      <c r="AU47" s="53"/>
      <c r="AV47" s="239"/>
      <c r="AW47" s="239"/>
      <c r="AX47" s="239"/>
    </row>
    <row r="48" spans="1:50" ht="12.75">
      <c r="A48" s="107"/>
      <c r="B48" s="95"/>
      <c r="C48" s="94"/>
      <c r="D48" s="96"/>
      <c r="E48" s="97"/>
      <c r="F48" s="98"/>
      <c r="G48" s="98"/>
      <c r="H48" s="99"/>
      <c r="I48" s="101"/>
      <c r="J48" s="162"/>
      <c r="K48" s="102"/>
      <c r="L48" s="100"/>
      <c r="M48" s="323"/>
      <c r="N48" s="323"/>
      <c r="O48" s="323"/>
      <c r="P48" s="323"/>
      <c r="Q48" s="103"/>
      <c r="R48" s="436"/>
      <c r="S48" s="104"/>
      <c r="T48" s="105"/>
      <c r="U48" s="106"/>
      <c r="V48" s="104"/>
      <c r="W48" s="105"/>
      <c r="X48" s="106"/>
      <c r="Y48" s="104"/>
      <c r="Z48" s="105"/>
      <c r="AA48" s="106"/>
      <c r="AB48" s="104"/>
      <c r="AC48" s="105"/>
      <c r="AD48" s="106"/>
      <c r="AE48" s="104"/>
      <c r="AF48" s="240"/>
      <c r="AG48" s="106"/>
      <c r="AJ48" s="241"/>
      <c r="AS48" s="53"/>
      <c r="AT48" s="53"/>
      <c r="AU48" s="53"/>
      <c r="AV48" s="239"/>
      <c r="AW48" s="239"/>
      <c r="AX48" s="239"/>
    </row>
    <row r="49" spans="1:50" ht="12.75">
      <c r="A49" s="107"/>
      <c r="B49" s="95"/>
      <c r="C49" s="94"/>
      <c r="D49" s="108"/>
      <c r="E49" s="109"/>
      <c r="F49" s="110"/>
      <c r="G49" s="111"/>
      <c r="H49" s="112"/>
      <c r="I49" s="113"/>
      <c r="J49" s="113"/>
      <c r="K49" s="113"/>
      <c r="L49" s="113"/>
      <c r="M49" s="114"/>
      <c r="N49" s="114"/>
      <c r="O49" s="114"/>
      <c r="P49" s="114"/>
      <c r="Q49" s="114"/>
      <c r="R49" s="436"/>
      <c r="S49" s="104"/>
      <c r="T49" s="105"/>
      <c r="U49" s="106"/>
      <c r="V49" s="104"/>
      <c r="W49" s="105"/>
      <c r="X49" s="106"/>
      <c r="Y49" s="104"/>
      <c r="Z49" s="105"/>
      <c r="AA49" s="106"/>
      <c r="AB49" s="104"/>
      <c r="AC49" s="105"/>
      <c r="AD49" s="106"/>
      <c r="AE49" s="104"/>
      <c r="AF49" s="240"/>
      <c r="AG49" s="106"/>
      <c r="AS49" s="53"/>
      <c r="AT49" s="53"/>
      <c r="AU49" s="53"/>
      <c r="AV49" s="239"/>
      <c r="AW49" s="239"/>
      <c r="AX49" s="239"/>
    </row>
    <row r="50" spans="4:50" ht="12.75">
      <c r="D50" s="96"/>
      <c r="E50" s="115"/>
      <c r="F50" s="116"/>
      <c r="G50" s="117"/>
      <c r="H50" s="118"/>
      <c r="I50" s="119"/>
      <c r="J50" s="119"/>
      <c r="K50" s="119"/>
      <c r="L50" s="119"/>
      <c r="M50" s="120"/>
      <c r="N50" s="120"/>
      <c r="O50" s="120"/>
      <c r="P50" s="120"/>
      <c r="Q50" s="120"/>
      <c r="S50" s="121"/>
      <c r="U50" s="122"/>
      <c r="V50" s="123"/>
      <c r="W50" s="124"/>
      <c r="X50" s="125"/>
      <c r="Y50" s="126"/>
      <c r="Z50" s="124"/>
      <c r="AA50" s="127"/>
      <c r="AB50" s="126"/>
      <c r="AC50" s="128"/>
      <c r="AD50" s="129"/>
      <c r="AE50" s="242"/>
      <c r="AF50" s="243"/>
      <c r="AG50" s="244"/>
      <c r="AS50" s="53"/>
      <c r="AT50" s="53"/>
      <c r="AU50" s="53"/>
      <c r="AV50" s="239"/>
      <c r="AW50" s="239"/>
      <c r="AX50" s="239"/>
    </row>
    <row r="51" spans="4:50" ht="12.75">
      <c r="D51" s="96"/>
      <c r="E51" s="130"/>
      <c r="F51" s="131"/>
      <c r="G51" s="132"/>
      <c r="H51" s="133"/>
      <c r="I51" s="134"/>
      <c r="J51" s="134"/>
      <c r="K51" s="134"/>
      <c r="L51" s="135"/>
      <c r="M51" s="324"/>
      <c r="N51" s="324"/>
      <c r="O51" s="324"/>
      <c r="P51" s="324"/>
      <c r="Q51" s="136"/>
      <c r="S51" s="137"/>
      <c r="U51" s="125"/>
      <c r="V51" s="123"/>
      <c r="W51" s="124"/>
      <c r="X51" s="125"/>
      <c r="Y51" s="126"/>
      <c r="Z51" s="124"/>
      <c r="AA51" s="127"/>
      <c r="AB51" s="126"/>
      <c r="AC51" s="128"/>
      <c r="AD51" s="129"/>
      <c r="AE51" s="242"/>
      <c r="AF51" s="243"/>
      <c r="AG51" s="244"/>
      <c r="AS51" s="53"/>
      <c r="AT51" s="53"/>
      <c r="AU51" s="53"/>
      <c r="AV51" s="239"/>
      <c r="AW51" s="239"/>
      <c r="AX51" s="239"/>
    </row>
    <row r="52" spans="1:50" ht="12.75">
      <c r="A52" s="107"/>
      <c r="B52" s="95"/>
      <c r="C52" s="94"/>
      <c r="D52" s="96"/>
      <c r="E52" s="130"/>
      <c r="F52" s="131"/>
      <c r="G52" s="132"/>
      <c r="H52" s="133"/>
      <c r="I52" s="138"/>
      <c r="J52" s="138"/>
      <c r="K52" s="138"/>
      <c r="L52" s="138"/>
      <c r="M52" s="138"/>
      <c r="N52" s="426"/>
      <c r="O52" s="426"/>
      <c r="P52" s="426"/>
      <c r="Q52" s="426"/>
      <c r="R52" s="94"/>
      <c r="S52" s="126"/>
      <c r="T52" s="124"/>
      <c r="U52" s="125"/>
      <c r="V52" s="126"/>
      <c r="W52" s="124"/>
      <c r="X52" s="125"/>
      <c r="Y52" s="126"/>
      <c r="Z52" s="124"/>
      <c r="AA52" s="127"/>
      <c r="AB52" s="126"/>
      <c r="AC52" s="128"/>
      <c r="AD52" s="129"/>
      <c r="AE52" s="242"/>
      <c r="AF52" s="243"/>
      <c r="AG52" s="244"/>
      <c r="AS52" s="53"/>
      <c r="AT52" s="53"/>
      <c r="AU52" s="53"/>
      <c r="AV52" s="239"/>
      <c r="AW52" s="239"/>
      <c r="AX52" s="239"/>
    </row>
    <row r="53" spans="1:50" ht="12.75">
      <c r="A53" s="107"/>
      <c r="B53" s="95"/>
      <c r="C53" s="94"/>
      <c r="D53" s="96"/>
      <c r="E53" s="130"/>
      <c r="F53" s="131"/>
      <c r="G53" s="132"/>
      <c r="H53" s="133"/>
      <c r="I53" s="140"/>
      <c r="J53" s="140"/>
      <c r="K53" s="140"/>
      <c r="L53" s="140"/>
      <c r="M53" s="141"/>
      <c r="N53" s="141"/>
      <c r="O53" s="141"/>
      <c r="P53" s="141"/>
      <c r="Q53" s="141"/>
      <c r="R53" s="94"/>
      <c r="S53" s="126"/>
      <c r="T53" s="124"/>
      <c r="U53" s="125"/>
      <c r="V53" s="126"/>
      <c r="W53" s="124"/>
      <c r="X53" s="125"/>
      <c r="Y53" s="126"/>
      <c r="Z53" s="124"/>
      <c r="AA53" s="127"/>
      <c r="AB53" s="126"/>
      <c r="AC53" s="128"/>
      <c r="AD53" s="129"/>
      <c r="AE53" s="242"/>
      <c r="AF53" s="243"/>
      <c r="AG53" s="244"/>
      <c r="AS53" s="53"/>
      <c r="AT53" s="53"/>
      <c r="AU53" s="53"/>
      <c r="AV53" s="239"/>
      <c r="AW53" s="239"/>
      <c r="AX53" s="239"/>
    </row>
    <row r="54" spans="1:50" ht="12.75">
      <c r="A54" s="107"/>
      <c r="B54" s="95"/>
      <c r="C54" s="94"/>
      <c r="D54" s="96"/>
      <c r="E54" s="130"/>
      <c r="F54" s="131"/>
      <c r="G54" s="132"/>
      <c r="H54" s="133"/>
      <c r="I54" s="140"/>
      <c r="J54" s="140"/>
      <c r="K54" s="140"/>
      <c r="L54" s="140"/>
      <c r="M54" s="141"/>
      <c r="N54" s="141"/>
      <c r="O54" s="141"/>
      <c r="P54" s="141"/>
      <c r="Q54" s="141"/>
      <c r="R54" s="94"/>
      <c r="S54" s="126"/>
      <c r="T54" s="124"/>
      <c r="U54" s="125"/>
      <c r="V54" s="126"/>
      <c r="W54" s="124"/>
      <c r="X54" s="125"/>
      <c r="Y54" s="126"/>
      <c r="Z54" s="124"/>
      <c r="AA54" s="127"/>
      <c r="AB54" s="126"/>
      <c r="AC54" s="128"/>
      <c r="AD54" s="129"/>
      <c r="AE54" s="242"/>
      <c r="AF54" s="243"/>
      <c r="AG54" s="244"/>
      <c r="AS54" s="53"/>
      <c r="AT54" s="53"/>
      <c r="AU54" s="53"/>
      <c r="AV54" s="239"/>
      <c r="AW54" s="239"/>
      <c r="AX54" s="239"/>
    </row>
    <row r="55" spans="1:50" ht="13.5" thickBot="1">
      <c r="A55" s="107"/>
      <c r="B55" s="95"/>
      <c r="C55" s="94"/>
      <c r="D55" s="96"/>
      <c r="E55" s="142"/>
      <c r="F55" s="143"/>
      <c r="G55" s="144"/>
      <c r="H55" s="145"/>
      <c r="I55" s="146"/>
      <c r="J55" s="146"/>
      <c r="K55" s="146"/>
      <c r="L55" s="147"/>
      <c r="M55" s="325"/>
      <c r="N55" s="325"/>
      <c r="O55" s="325"/>
      <c r="P55" s="325"/>
      <c r="Q55" s="148"/>
      <c r="R55" s="94"/>
      <c r="S55" s="126"/>
      <c r="T55" s="124"/>
      <c r="U55" s="125"/>
      <c r="V55" s="126"/>
      <c r="W55" s="124"/>
      <c r="X55" s="125"/>
      <c r="Y55" s="126"/>
      <c r="Z55" s="124"/>
      <c r="AA55" s="127"/>
      <c r="AB55" s="126"/>
      <c r="AC55" s="128"/>
      <c r="AD55" s="129"/>
      <c r="AE55" s="242"/>
      <c r="AF55" s="243"/>
      <c r="AG55" s="244"/>
      <c r="AS55" s="53"/>
      <c r="AT55" s="53"/>
      <c r="AU55" s="53"/>
      <c r="AV55" s="239"/>
      <c r="AW55" s="239"/>
      <c r="AX55" s="239"/>
    </row>
    <row r="56" spans="1:50" ht="13.5" thickBot="1">
      <c r="A56" s="107"/>
      <c r="B56" s="95"/>
      <c r="C56" s="94"/>
      <c r="D56" s="96"/>
      <c r="E56" s="149"/>
      <c r="F56" s="149"/>
      <c r="G56" s="150"/>
      <c r="H56" s="151"/>
      <c r="I56" s="152"/>
      <c r="J56" s="152"/>
      <c r="K56" s="152"/>
      <c r="L56" s="153"/>
      <c r="M56" s="153"/>
      <c r="N56" s="153"/>
      <c r="O56" s="153"/>
      <c r="P56" s="153"/>
      <c r="Q56" s="152"/>
      <c r="R56" s="94"/>
      <c r="S56" s="126"/>
      <c r="T56" s="124"/>
      <c r="U56" s="125"/>
      <c r="V56" s="126"/>
      <c r="W56" s="124"/>
      <c r="X56" s="125"/>
      <c r="Y56" s="126"/>
      <c r="Z56" s="124"/>
      <c r="AA56" s="127"/>
      <c r="AB56" s="126"/>
      <c r="AC56" s="128"/>
      <c r="AD56" s="129"/>
      <c r="AE56" s="242"/>
      <c r="AF56" s="243"/>
      <c r="AG56" s="244"/>
      <c r="AS56" s="53"/>
      <c r="AT56" s="53"/>
      <c r="AU56" s="53"/>
      <c r="AV56" s="239"/>
      <c r="AW56" s="239"/>
      <c r="AX56" s="239"/>
    </row>
    <row r="57" spans="1:50" ht="12.75">
      <c r="A57" s="107"/>
      <c r="B57" s="95"/>
      <c r="C57" s="94"/>
      <c r="D57" s="96"/>
      <c r="E57" s="97"/>
      <c r="F57" s="98"/>
      <c r="G57" s="98"/>
      <c r="H57" s="99"/>
      <c r="I57" s="102"/>
      <c r="J57" s="101"/>
      <c r="K57" s="102"/>
      <c r="L57" s="102"/>
      <c r="M57" s="103"/>
      <c r="N57" s="103"/>
      <c r="O57" s="103"/>
      <c r="P57" s="103"/>
      <c r="Q57" s="154"/>
      <c r="R57" s="94"/>
      <c r="S57" s="126"/>
      <c r="T57" s="124"/>
      <c r="U57" s="125"/>
      <c r="V57" s="126"/>
      <c r="W57" s="124"/>
      <c r="X57" s="125"/>
      <c r="Y57" s="126"/>
      <c r="Z57" s="124"/>
      <c r="AA57" s="127"/>
      <c r="AB57" s="126"/>
      <c r="AC57" s="128"/>
      <c r="AD57" s="129"/>
      <c r="AE57" s="242"/>
      <c r="AF57" s="243"/>
      <c r="AG57" s="244"/>
      <c r="AS57" s="53"/>
      <c r="AT57" s="53"/>
      <c r="AU57" s="53"/>
      <c r="AV57" s="239"/>
      <c r="AW57" s="239"/>
      <c r="AX57" s="239"/>
    </row>
    <row r="58" spans="1:50" ht="12.75">
      <c r="A58" s="107"/>
      <c r="B58" s="95"/>
      <c r="C58" s="94"/>
      <c r="D58" s="96"/>
      <c r="E58" s="109"/>
      <c r="F58" s="110"/>
      <c r="G58" s="111"/>
      <c r="H58" s="112"/>
      <c r="I58" s="113"/>
      <c r="J58" s="113"/>
      <c r="K58" s="113"/>
      <c r="L58" s="113"/>
      <c r="M58" s="114"/>
      <c r="N58" s="114"/>
      <c r="O58" s="114"/>
      <c r="P58" s="114"/>
      <c r="Q58" s="155"/>
      <c r="R58" s="94"/>
      <c r="S58" s="126"/>
      <c r="T58" s="124"/>
      <c r="U58" s="125"/>
      <c r="V58" s="126"/>
      <c r="W58" s="124"/>
      <c r="X58" s="125"/>
      <c r="Y58" s="126"/>
      <c r="Z58" s="124"/>
      <c r="AA58" s="127"/>
      <c r="AB58" s="126"/>
      <c r="AC58" s="128"/>
      <c r="AD58" s="129"/>
      <c r="AE58" s="242"/>
      <c r="AF58" s="243"/>
      <c r="AG58" s="244"/>
      <c r="AS58" s="53"/>
      <c r="AT58" s="53"/>
      <c r="AU58" s="53"/>
      <c r="AV58" s="239"/>
      <c r="AW58" s="239"/>
      <c r="AX58" s="239"/>
    </row>
    <row r="59" spans="1:50" ht="12.75">
      <c r="A59" s="107"/>
      <c r="B59" s="95"/>
      <c r="C59" s="94"/>
      <c r="D59" s="96"/>
      <c r="E59" s="115"/>
      <c r="F59" s="116"/>
      <c r="G59" s="117"/>
      <c r="H59" s="118"/>
      <c r="I59" s="119"/>
      <c r="J59" s="119"/>
      <c r="K59" s="119"/>
      <c r="L59" s="119"/>
      <c r="M59" s="120"/>
      <c r="N59" s="120"/>
      <c r="O59" s="120"/>
      <c r="P59" s="120"/>
      <c r="Q59" s="156"/>
      <c r="R59" s="94"/>
      <c r="S59" s="126"/>
      <c r="T59" s="124"/>
      <c r="U59" s="125"/>
      <c r="V59" s="126"/>
      <c r="W59" s="124"/>
      <c r="X59" s="125"/>
      <c r="Y59" s="126"/>
      <c r="Z59" s="124"/>
      <c r="AA59" s="127"/>
      <c r="AB59" s="126"/>
      <c r="AC59" s="128"/>
      <c r="AD59" s="129"/>
      <c r="AE59" s="242"/>
      <c r="AF59" s="243"/>
      <c r="AG59" s="244"/>
      <c r="AS59" s="53"/>
      <c r="AT59" s="53"/>
      <c r="AU59" s="53"/>
      <c r="AV59" s="239"/>
      <c r="AW59" s="239"/>
      <c r="AX59" s="239"/>
    </row>
    <row r="60" spans="1:50" ht="12.75">
      <c r="A60" s="107"/>
      <c r="B60" s="95"/>
      <c r="C60" s="94"/>
      <c r="D60" s="96"/>
      <c r="E60" s="130"/>
      <c r="F60" s="131"/>
      <c r="G60" s="132"/>
      <c r="H60" s="133"/>
      <c r="I60" s="134"/>
      <c r="J60" s="134"/>
      <c r="K60" s="134"/>
      <c r="L60" s="135"/>
      <c r="M60" s="324"/>
      <c r="N60" s="324"/>
      <c r="O60" s="324"/>
      <c r="P60" s="324"/>
      <c r="Q60" s="157"/>
      <c r="R60" s="94"/>
      <c r="S60" s="126"/>
      <c r="T60" s="124"/>
      <c r="U60" s="125"/>
      <c r="V60" s="126"/>
      <c r="W60" s="124"/>
      <c r="X60" s="125"/>
      <c r="Y60" s="126"/>
      <c r="Z60" s="124"/>
      <c r="AA60" s="127"/>
      <c r="AB60" s="126"/>
      <c r="AC60" s="128"/>
      <c r="AD60" s="129"/>
      <c r="AE60" s="242"/>
      <c r="AF60" s="243"/>
      <c r="AG60" s="244"/>
      <c r="AS60" s="53"/>
      <c r="AT60" s="53"/>
      <c r="AU60" s="53"/>
      <c r="AV60" s="239"/>
      <c r="AW60" s="239"/>
      <c r="AX60" s="239"/>
    </row>
    <row r="61" spans="1:50" ht="12.75">
      <c r="A61" s="107"/>
      <c r="B61" s="95"/>
      <c r="C61" s="94"/>
      <c r="D61" s="96"/>
      <c r="E61" s="130"/>
      <c r="F61" s="131"/>
      <c r="G61" s="132"/>
      <c r="H61" s="133"/>
      <c r="I61" s="139"/>
      <c r="J61" s="139"/>
      <c r="K61" s="139"/>
      <c r="L61" s="139"/>
      <c r="M61" s="139"/>
      <c r="N61" s="427"/>
      <c r="O61" s="427"/>
      <c r="P61" s="427"/>
      <c r="Q61" s="427"/>
      <c r="R61" s="94"/>
      <c r="S61" s="126"/>
      <c r="T61" s="124"/>
      <c r="U61" s="125"/>
      <c r="V61" s="126"/>
      <c r="W61" s="124"/>
      <c r="X61" s="125"/>
      <c r="Y61" s="126"/>
      <c r="Z61" s="124"/>
      <c r="AA61" s="127"/>
      <c r="AB61" s="126"/>
      <c r="AC61" s="128"/>
      <c r="AD61" s="129"/>
      <c r="AE61" s="242"/>
      <c r="AF61" s="243"/>
      <c r="AG61" s="244"/>
      <c r="AS61" s="53"/>
      <c r="AT61" s="53"/>
      <c r="AU61" s="53"/>
      <c r="AV61" s="239"/>
      <c r="AW61" s="239"/>
      <c r="AX61" s="239"/>
    </row>
    <row r="62" spans="1:50" ht="12.75">
      <c r="A62" s="107"/>
      <c r="B62" s="95"/>
      <c r="C62" s="94"/>
      <c r="D62" s="96"/>
      <c r="E62" s="130"/>
      <c r="F62" s="131"/>
      <c r="G62" s="132"/>
      <c r="H62" s="133"/>
      <c r="I62" s="140"/>
      <c r="J62" s="140"/>
      <c r="K62" s="140"/>
      <c r="L62" s="140"/>
      <c r="M62" s="141"/>
      <c r="N62" s="141"/>
      <c r="O62" s="141"/>
      <c r="P62" s="141"/>
      <c r="Q62" s="158"/>
      <c r="R62" s="94"/>
      <c r="S62" s="126"/>
      <c r="T62" s="124"/>
      <c r="U62" s="125"/>
      <c r="V62" s="126"/>
      <c r="W62" s="124"/>
      <c r="X62" s="125"/>
      <c r="Y62" s="126"/>
      <c r="Z62" s="124"/>
      <c r="AA62" s="127"/>
      <c r="AB62" s="126"/>
      <c r="AC62" s="128"/>
      <c r="AD62" s="129"/>
      <c r="AE62" s="242"/>
      <c r="AF62" s="243"/>
      <c r="AG62" s="244"/>
      <c r="AS62" s="53"/>
      <c r="AT62" s="53"/>
      <c r="AU62" s="53"/>
      <c r="AV62" s="239"/>
      <c r="AW62" s="239"/>
      <c r="AX62" s="239"/>
    </row>
    <row r="63" spans="1:50" ht="12.75">
      <c r="A63" s="107"/>
      <c r="B63" s="95"/>
      <c r="C63" s="94"/>
      <c r="D63" s="96"/>
      <c r="E63" s="130"/>
      <c r="F63" s="131"/>
      <c r="G63" s="132"/>
      <c r="H63" s="133"/>
      <c r="I63" s="140"/>
      <c r="J63" s="140"/>
      <c r="K63" s="140"/>
      <c r="L63" s="140"/>
      <c r="M63" s="141"/>
      <c r="N63" s="141"/>
      <c r="O63" s="141"/>
      <c r="P63" s="141"/>
      <c r="Q63" s="158"/>
      <c r="R63" s="94"/>
      <c r="S63" s="126"/>
      <c r="T63" s="124"/>
      <c r="U63" s="125"/>
      <c r="V63" s="126"/>
      <c r="W63" s="124"/>
      <c r="X63" s="125"/>
      <c r="Y63" s="126"/>
      <c r="Z63" s="124"/>
      <c r="AA63" s="127"/>
      <c r="AB63" s="126"/>
      <c r="AC63" s="128"/>
      <c r="AD63" s="129"/>
      <c r="AE63" s="242"/>
      <c r="AF63" s="243"/>
      <c r="AG63" s="244"/>
      <c r="AS63" s="53"/>
      <c r="AT63" s="53"/>
      <c r="AU63" s="53"/>
      <c r="AV63" s="239"/>
      <c r="AW63" s="239"/>
      <c r="AX63" s="239"/>
    </row>
    <row r="64" spans="1:50" ht="13.5" thickBot="1">
      <c r="A64" s="107"/>
      <c r="B64" s="95"/>
      <c r="C64" s="94"/>
      <c r="D64" s="96"/>
      <c r="E64" s="142"/>
      <c r="F64" s="143"/>
      <c r="G64" s="144"/>
      <c r="H64" s="145"/>
      <c r="I64" s="146"/>
      <c r="J64" s="146"/>
      <c r="K64" s="146"/>
      <c r="L64" s="147"/>
      <c r="M64" s="325"/>
      <c r="N64" s="325"/>
      <c r="O64" s="325"/>
      <c r="P64" s="325"/>
      <c r="Q64" s="159"/>
      <c r="R64" s="94"/>
      <c r="S64" s="126"/>
      <c r="T64" s="124"/>
      <c r="U64" s="125"/>
      <c r="V64" s="126"/>
      <c r="W64" s="124"/>
      <c r="X64" s="125"/>
      <c r="Y64" s="126"/>
      <c r="Z64" s="124"/>
      <c r="AA64" s="127"/>
      <c r="AB64" s="126"/>
      <c r="AC64" s="128"/>
      <c r="AD64" s="129"/>
      <c r="AE64" s="242"/>
      <c r="AF64" s="243"/>
      <c r="AG64" s="244"/>
      <c r="AS64" s="53"/>
      <c r="AT64" s="53"/>
      <c r="AU64" s="53"/>
      <c r="AV64" s="239"/>
      <c r="AW64" s="239"/>
      <c r="AX64" s="239"/>
    </row>
    <row r="65" spans="1:50" ht="13.5" thickBot="1">
      <c r="A65" s="107"/>
      <c r="B65" s="95"/>
      <c r="C65" s="94"/>
      <c r="D65" s="96"/>
      <c r="E65" s="149"/>
      <c r="F65" s="149"/>
      <c r="G65" s="150"/>
      <c r="H65" s="151"/>
      <c r="I65" s="152"/>
      <c r="J65" s="152"/>
      <c r="K65" s="152"/>
      <c r="L65" s="153"/>
      <c r="M65" s="153"/>
      <c r="N65" s="153"/>
      <c r="O65" s="153"/>
      <c r="P65" s="153"/>
      <c r="Q65" s="152"/>
      <c r="R65" s="94"/>
      <c r="S65" s="126"/>
      <c r="T65" s="124"/>
      <c r="U65" s="125"/>
      <c r="V65" s="126"/>
      <c r="W65" s="124"/>
      <c r="X65" s="125"/>
      <c r="Y65" s="126"/>
      <c r="Z65" s="124"/>
      <c r="AA65" s="127"/>
      <c r="AB65" s="126"/>
      <c r="AC65" s="128"/>
      <c r="AD65" s="129"/>
      <c r="AE65" s="242"/>
      <c r="AF65" s="243"/>
      <c r="AG65" s="244"/>
      <c r="AS65" s="53"/>
      <c r="AT65" s="53"/>
      <c r="AU65" s="53"/>
      <c r="AV65" s="239"/>
      <c r="AW65" s="239"/>
      <c r="AX65" s="239"/>
    </row>
    <row r="66" spans="1:50" ht="12.75">
      <c r="A66" s="107"/>
      <c r="B66" s="95"/>
      <c r="C66" s="94"/>
      <c r="D66" s="96"/>
      <c r="E66" s="97"/>
      <c r="F66" s="98"/>
      <c r="G66" s="98"/>
      <c r="H66" s="99"/>
      <c r="I66" s="163"/>
      <c r="J66" s="162"/>
      <c r="K66" s="102"/>
      <c r="L66" s="102"/>
      <c r="M66" s="103"/>
      <c r="N66" s="103"/>
      <c r="O66" s="103"/>
      <c r="P66" s="103"/>
      <c r="Q66" s="164"/>
      <c r="R66" s="94"/>
      <c r="S66" s="126"/>
      <c r="T66" s="124"/>
      <c r="U66" s="125"/>
      <c r="V66" s="126"/>
      <c r="W66" s="124"/>
      <c r="X66" s="125"/>
      <c r="Y66" s="126"/>
      <c r="Z66" s="124"/>
      <c r="AA66" s="127"/>
      <c r="AB66" s="126"/>
      <c r="AC66" s="128"/>
      <c r="AD66" s="129"/>
      <c r="AE66" s="242"/>
      <c r="AF66" s="243"/>
      <c r="AG66" s="244"/>
      <c r="AS66" s="53"/>
      <c r="AT66" s="53"/>
      <c r="AU66" s="53"/>
      <c r="AV66" s="239"/>
      <c r="AW66" s="239"/>
      <c r="AX66" s="239"/>
    </row>
    <row r="67" spans="1:50" ht="12.75">
      <c r="A67" s="107"/>
      <c r="B67" s="95"/>
      <c r="C67" s="94"/>
      <c r="D67" s="96"/>
      <c r="E67" s="109"/>
      <c r="F67" s="110"/>
      <c r="G67" s="111"/>
      <c r="H67" s="112"/>
      <c r="I67" s="113"/>
      <c r="J67" s="113"/>
      <c r="K67" s="113"/>
      <c r="L67" s="113"/>
      <c r="M67" s="114"/>
      <c r="N67" s="114"/>
      <c r="O67" s="114"/>
      <c r="P67" s="114"/>
      <c r="Q67" s="155"/>
      <c r="R67" s="94"/>
      <c r="S67" s="126"/>
      <c r="T67" s="124"/>
      <c r="U67" s="125"/>
      <c r="V67" s="126"/>
      <c r="W67" s="124"/>
      <c r="X67" s="125"/>
      <c r="Y67" s="126"/>
      <c r="Z67" s="124"/>
      <c r="AA67" s="127"/>
      <c r="AB67" s="126"/>
      <c r="AC67" s="128"/>
      <c r="AD67" s="129"/>
      <c r="AE67" s="242"/>
      <c r="AF67" s="243"/>
      <c r="AG67" s="244"/>
      <c r="AS67" s="53"/>
      <c r="AT67" s="53"/>
      <c r="AU67" s="53"/>
      <c r="AV67" s="239"/>
      <c r="AW67" s="239"/>
      <c r="AX67" s="239"/>
    </row>
    <row r="68" spans="1:50" ht="12.75">
      <c r="A68" s="107"/>
      <c r="B68" s="95"/>
      <c r="C68" s="94"/>
      <c r="D68" s="96"/>
      <c r="E68" s="115"/>
      <c r="F68" s="116"/>
      <c r="G68" s="117"/>
      <c r="H68" s="118"/>
      <c r="I68" s="119"/>
      <c r="J68" s="119"/>
      <c r="K68" s="119"/>
      <c r="L68" s="119"/>
      <c r="M68" s="120"/>
      <c r="N68" s="120"/>
      <c r="O68" s="120"/>
      <c r="P68" s="120"/>
      <c r="Q68" s="156"/>
      <c r="R68" s="94"/>
      <c r="S68" s="126"/>
      <c r="T68" s="124"/>
      <c r="U68" s="125"/>
      <c r="V68" s="126"/>
      <c r="W68" s="124"/>
      <c r="X68" s="125"/>
      <c r="Y68" s="126"/>
      <c r="Z68" s="124"/>
      <c r="AA68" s="127"/>
      <c r="AB68" s="126"/>
      <c r="AC68" s="128"/>
      <c r="AD68" s="129"/>
      <c r="AE68" s="242"/>
      <c r="AF68" s="243"/>
      <c r="AG68" s="244"/>
      <c r="AS68" s="53"/>
      <c r="AT68" s="53"/>
      <c r="AU68" s="53"/>
      <c r="AV68" s="239"/>
      <c r="AW68" s="239"/>
      <c r="AX68" s="239"/>
    </row>
    <row r="69" spans="1:50" ht="12.75">
      <c r="A69" s="107"/>
      <c r="B69" s="95"/>
      <c r="C69" s="94"/>
      <c r="D69" s="96"/>
      <c r="E69" s="130"/>
      <c r="F69" s="131"/>
      <c r="G69" s="132"/>
      <c r="H69" s="133"/>
      <c r="I69" s="134"/>
      <c r="J69" s="134"/>
      <c r="K69" s="134"/>
      <c r="L69" s="135"/>
      <c r="M69" s="324"/>
      <c r="N69" s="324"/>
      <c r="O69" s="324"/>
      <c r="P69" s="324"/>
      <c r="Q69" s="157"/>
      <c r="R69" s="94"/>
      <c r="S69" s="126"/>
      <c r="T69" s="124"/>
      <c r="U69" s="125"/>
      <c r="V69" s="126"/>
      <c r="W69" s="124"/>
      <c r="X69" s="125"/>
      <c r="Y69" s="126"/>
      <c r="Z69" s="124"/>
      <c r="AA69" s="127"/>
      <c r="AB69" s="126"/>
      <c r="AC69" s="128"/>
      <c r="AD69" s="129"/>
      <c r="AE69" s="242"/>
      <c r="AF69" s="243"/>
      <c r="AG69" s="244"/>
      <c r="AS69" s="53"/>
      <c r="AT69" s="53"/>
      <c r="AU69" s="53"/>
      <c r="AV69" s="239"/>
      <c r="AW69" s="239"/>
      <c r="AX69" s="239"/>
    </row>
    <row r="70" spans="1:50" ht="12.75">
      <c r="A70" s="107"/>
      <c r="B70" s="95"/>
      <c r="C70" s="94"/>
      <c r="D70" s="96"/>
      <c r="E70" s="130"/>
      <c r="F70" s="131"/>
      <c r="G70" s="132"/>
      <c r="H70" s="133"/>
      <c r="I70" s="139"/>
      <c r="J70" s="139"/>
      <c r="K70" s="139"/>
      <c r="L70" s="139"/>
      <c r="M70" s="139"/>
      <c r="N70" s="427"/>
      <c r="O70" s="427"/>
      <c r="P70" s="427"/>
      <c r="Q70" s="427"/>
      <c r="R70" s="94"/>
      <c r="S70" s="126"/>
      <c r="T70" s="124"/>
      <c r="U70" s="125"/>
      <c r="V70" s="126"/>
      <c r="W70" s="124"/>
      <c r="X70" s="125"/>
      <c r="Y70" s="126"/>
      <c r="Z70" s="124"/>
      <c r="AA70" s="127"/>
      <c r="AB70" s="126"/>
      <c r="AC70" s="128"/>
      <c r="AD70" s="129"/>
      <c r="AE70" s="242"/>
      <c r="AF70" s="243"/>
      <c r="AG70" s="244"/>
      <c r="AS70" s="53"/>
      <c r="AT70" s="53"/>
      <c r="AU70" s="53"/>
      <c r="AV70" s="239"/>
      <c r="AW70" s="239"/>
      <c r="AX70" s="239"/>
    </row>
    <row r="71" spans="1:50" ht="12.75">
      <c r="A71" s="107"/>
      <c r="B71" s="95"/>
      <c r="C71" s="94"/>
      <c r="D71" s="96"/>
      <c r="E71" s="130"/>
      <c r="F71" s="131"/>
      <c r="G71" s="132"/>
      <c r="H71" s="133"/>
      <c r="I71" s="140"/>
      <c r="J71" s="140"/>
      <c r="K71" s="140"/>
      <c r="L71" s="140"/>
      <c r="M71" s="141"/>
      <c r="N71" s="141"/>
      <c r="O71" s="141"/>
      <c r="P71" s="141"/>
      <c r="Q71" s="158"/>
      <c r="R71" s="94"/>
      <c r="S71" s="126"/>
      <c r="T71" s="124"/>
      <c r="U71" s="125"/>
      <c r="V71" s="126"/>
      <c r="W71" s="124"/>
      <c r="X71" s="125"/>
      <c r="Y71" s="126"/>
      <c r="Z71" s="124"/>
      <c r="AA71" s="127"/>
      <c r="AB71" s="126"/>
      <c r="AC71" s="128"/>
      <c r="AD71" s="129"/>
      <c r="AE71" s="242"/>
      <c r="AF71" s="243"/>
      <c r="AG71" s="244"/>
      <c r="AS71" s="53"/>
      <c r="AT71" s="53"/>
      <c r="AU71" s="53"/>
      <c r="AV71" s="239"/>
      <c r="AW71" s="239"/>
      <c r="AX71" s="239"/>
    </row>
    <row r="72" spans="1:50" ht="12.75">
      <c r="A72" s="107"/>
      <c r="B72" s="95"/>
      <c r="C72" s="94"/>
      <c r="D72" s="96"/>
      <c r="E72" s="130"/>
      <c r="F72" s="131"/>
      <c r="G72" s="132"/>
      <c r="H72" s="133"/>
      <c r="I72" s="140"/>
      <c r="J72" s="140"/>
      <c r="K72" s="140"/>
      <c r="L72" s="140"/>
      <c r="M72" s="141"/>
      <c r="N72" s="141"/>
      <c r="O72" s="141"/>
      <c r="P72" s="141"/>
      <c r="Q72" s="158"/>
      <c r="R72" s="94"/>
      <c r="S72" s="126"/>
      <c r="T72" s="124"/>
      <c r="U72" s="125"/>
      <c r="V72" s="126"/>
      <c r="W72" s="124"/>
      <c r="X72" s="125"/>
      <c r="Y72" s="126"/>
      <c r="Z72" s="124"/>
      <c r="AA72" s="127"/>
      <c r="AB72" s="126"/>
      <c r="AC72" s="128"/>
      <c r="AD72" s="129"/>
      <c r="AE72" s="242"/>
      <c r="AF72" s="243"/>
      <c r="AG72" s="244"/>
      <c r="AS72" s="53"/>
      <c r="AT72" s="53"/>
      <c r="AU72" s="53"/>
      <c r="AV72" s="239"/>
      <c r="AW72" s="239"/>
      <c r="AX72" s="239"/>
    </row>
    <row r="73" spans="1:50" ht="13.5" thickBot="1">
      <c r="A73" s="107"/>
      <c r="B73" s="95"/>
      <c r="C73" s="94"/>
      <c r="D73" s="96"/>
      <c r="E73" s="142"/>
      <c r="F73" s="143"/>
      <c r="G73" s="144"/>
      <c r="H73" s="145"/>
      <c r="I73" s="146"/>
      <c r="J73" s="146"/>
      <c r="K73" s="146"/>
      <c r="L73" s="147"/>
      <c r="M73" s="325"/>
      <c r="N73" s="325"/>
      <c r="O73" s="325"/>
      <c r="P73" s="325"/>
      <c r="Q73" s="159"/>
      <c r="R73" s="94"/>
      <c r="S73" s="126"/>
      <c r="T73" s="124"/>
      <c r="U73" s="125"/>
      <c r="V73" s="126"/>
      <c r="W73" s="124"/>
      <c r="X73" s="125"/>
      <c r="Y73" s="126"/>
      <c r="Z73" s="124"/>
      <c r="AA73" s="127"/>
      <c r="AB73" s="126"/>
      <c r="AC73" s="128"/>
      <c r="AD73" s="129"/>
      <c r="AE73" s="242"/>
      <c r="AF73" s="243"/>
      <c r="AG73" s="244"/>
      <c r="AS73" s="53"/>
      <c r="AT73" s="53"/>
      <c r="AU73" s="53"/>
      <c r="AV73" s="239"/>
      <c r="AW73" s="239"/>
      <c r="AX73" s="239"/>
    </row>
    <row r="74" spans="1:50" ht="13.5" thickBot="1">
      <c r="A74" s="107"/>
      <c r="B74" s="95"/>
      <c r="C74" s="94"/>
      <c r="D74" s="96"/>
      <c r="E74" s="149"/>
      <c r="F74" s="149"/>
      <c r="G74" s="150"/>
      <c r="H74" s="151"/>
      <c r="I74" s="152"/>
      <c r="J74" s="152"/>
      <c r="K74" s="152"/>
      <c r="L74" s="153"/>
      <c r="M74" s="153"/>
      <c r="N74" s="153"/>
      <c r="O74" s="153"/>
      <c r="P74" s="153"/>
      <c r="Q74" s="152"/>
      <c r="R74" s="94"/>
      <c r="S74" s="126"/>
      <c r="T74" s="124"/>
      <c r="U74" s="125"/>
      <c r="V74" s="126"/>
      <c r="W74" s="124"/>
      <c r="X74" s="125"/>
      <c r="Y74" s="126"/>
      <c r="Z74" s="124"/>
      <c r="AA74" s="127"/>
      <c r="AB74" s="126"/>
      <c r="AC74" s="128"/>
      <c r="AD74" s="129"/>
      <c r="AE74" s="242"/>
      <c r="AF74" s="243"/>
      <c r="AG74" s="244"/>
      <c r="AS74" s="53"/>
      <c r="AT74" s="53"/>
      <c r="AU74" s="53"/>
      <c r="AV74" s="239"/>
      <c r="AW74" s="239"/>
      <c r="AX74" s="239"/>
    </row>
    <row r="75" spans="1:50" ht="12.75">
      <c r="A75" s="107"/>
      <c r="B75" s="95"/>
      <c r="C75" s="94"/>
      <c r="D75" s="96"/>
      <c r="E75" s="97"/>
      <c r="F75" s="98"/>
      <c r="G75" s="98"/>
      <c r="H75" s="99"/>
      <c r="I75" s="163"/>
      <c r="J75" s="102"/>
      <c r="K75" s="102"/>
      <c r="L75" s="102"/>
      <c r="M75" s="103"/>
      <c r="N75" s="103"/>
      <c r="O75" s="103"/>
      <c r="P75" s="103"/>
      <c r="Q75" s="154"/>
      <c r="R75" s="94"/>
      <c r="S75" s="126"/>
      <c r="T75" s="124"/>
      <c r="U75" s="125"/>
      <c r="V75" s="126"/>
      <c r="W75" s="124"/>
      <c r="X75" s="125"/>
      <c r="Y75" s="126"/>
      <c r="Z75" s="124"/>
      <c r="AA75" s="127"/>
      <c r="AB75" s="126"/>
      <c r="AC75" s="128"/>
      <c r="AD75" s="129"/>
      <c r="AE75" s="242"/>
      <c r="AF75" s="243"/>
      <c r="AG75" s="244"/>
      <c r="AS75" s="53"/>
      <c r="AT75" s="53"/>
      <c r="AU75" s="53"/>
      <c r="AV75" s="239"/>
      <c r="AW75" s="239"/>
      <c r="AX75" s="239"/>
    </row>
    <row r="76" spans="1:50" ht="12.75">
      <c r="A76" s="107"/>
      <c r="B76" s="95"/>
      <c r="C76" s="94"/>
      <c r="D76" s="96"/>
      <c r="E76" s="109"/>
      <c r="F76" s="110"/>
      <c r="G76" s="111"/>
      <c r="H76" s="112"/>
      <c r="I76" s="113"/>
      <c r="J76" s="113"/>
      <c r="K76" s="113"/>
      <c r="L76" s="113"/>
      <c r="M76" s="114"/>
      <c r="N76" s="114"/>
      <c r="O76" s="114"/>
      <c r="P76" s="114"/>
      <c r="Q76" s="155"/>
      <c r="R76" s="94"/>
      <c r="S76" s="126"/>
      <c r="T76" s="124"/>
      <c r="U76" s="125"/>
      <c r="V76" s="126"/>
      <c r="W76" s="124"/>
      <c r="X76" s="125"/>
      <c r="Y76" s="126"/>
      <c r="Z76" s="124"/>
      <c r="AA76" s="127"/>
      <c r="AB76" s="126"/>
      <c r="AC76" s="128"/>
      <c r="AD76" s="129"/>
      <c r="AE76" s="242"/>
      <c r="AF76" s="243"/>
      <c r="AG76" s="244"/>
      <c r="AS76" s="53"/>
      <c r="AT76" s="53"/>
      <c r="AU76" s="53"/>
      <c r="AV76" s="239"/>
      <c r="AW76" s="239"/>
      <c r="AX76" s="239"/>
    </row>
    <row r="77" spans="1:50" ht="12.75">
      <c r="A77" s="107"/>
      <c r="B77" s="95"/>
      <c r="C77" s="94"/>
      <c r="D77" s="96"/>
      <c r="E77" s="115"/>
      <c r="F77" s="116"/>
      <c r="G77" s="117"/>
      <c r="H77" s="118"/>
      <c r="I77" s="119"/>
      <c r="J77" s="119"/>
      <c r="K77" s="119"/>
      <c r="L77" s="119"/>
      <c r="M77" s="120"/>
      <c r="N77" s="120"/>
      <c r="O77" s="120"/>
      <c r="P77" s="120"/>
      <c r="Q77" s="156"/>
      <c r="S77" s="121"/>
      <c r="U77" s="122"/>
      <c r="W77" s="124"/>
      <c r="X77" s="125"/>
      <c r="Y77" s="126"/>
      <c r="Z77" s="124"/>
      <c r="AA77" s="127"/>
      <c r="AB77" s="126"/>
      <c r="AC77" s="128"/>
      <c r="AD77" s="129"/>
      <c r="AE77" s="242"/>
      <c r="AF77" s="243"/>
      <c r="AG77" s="244"/>
      <c r="AS77" s="53"/>
      <c r="AT77" s="53"/>
      <c r="AU77" s="53"/>
      <c r="AV77" s="239"/>
      <c r="AW77" s="239"/>
      <c r="AX77" s="239"/>
    </row>
    <row r="78" spans="1:50" ht="12.75">
      <c r="A78" s="107"/>
      <c r="B78" s="95"/>
      <c r="C78" s="94"/>
      <c r="D78" s="96"/>
      <c r="E78" s="130"/>
      <c r="F78" s="131"/>
      <c r="G78" s="132"/>
      <c r="H78" s="133"/>
      <c r="I78" s="134"/>
      <c r="J78" s="134"/>
      <c r="K78" s="134"/>
      <c r="L78" s="135"/>
      <c r="M78" s="324"/>
      <c r="N78" s="324"/>
      <c r="O78" s="324"/>
      <c r="P78" s="324"/>
      <c r="Q78" s="160"/>
      <c r="S78" s="137"/>
      <c r="U78" s="125"/>
      <c r="W78" s="124"/>
      <c r="X78" s="125"/>
      <c r="Y78" s="126"/>
      <c r="Z78" s="124"/>
      <c r="AA78" s="127"/>
      <c r="AB78" s="126"/>
      <c r="AC78" s="128"/>
      <c r="AD78" s="129"/>
      <c r="AE78" s="242"/>
      <c r="AF78" s="243"/>
      <c r="AG78" s="244"/>
      <c r="AS78" s="53"/>
      <c r="AT78" s="53"/>
      <c r="AU78" s="53"/>
      <c r="AV78" s="239"/>
      <c r="AW78" s="239"/>
      <c r="AX78" s="239"/>
    </row>
    <row r="79" spans="1:50" ht="12.75">
      <c r="A79" s="107"/>
      <c r="B79" s="95"/>
      <c r="C79" s="94"/>
      <c r="D79" s="96"/>
      <c r="E79" s="130"/>
      <c r="F79" s="131"/>
      <c r="G79" s="132"/>
      <c r="H79" s="133"/>
      <c r="I79" s="139"/>
      <c r="J79" s="139"/>
      <c r="K79" s="139"/>
      <c r="L79" s="139"/>
      <c r="M79" s="326"/>
      <c r="N79" s="428"/>
      <c r="O79" s="428"/>
      <c r="P79" s="428"/>
      <c r="Q79" s="437"/>
      <c r="R79" s="94"/>
      <c r="S79" s="126"/>
      <c r="T79" s="124"/>
      <c r="U79" s="125"/>
      <c r="V79" s="126"/>
      <c r="W79" s="124"/>
      <c r="X79" s="125"/>
      <c r="Y79" s="126"/>
      <c r="Z79" s="124"/>
      <c r="AA79" s="127"/>
      <c r="AB79" s="126"/>
      <c r="AC79" s="128"/>
      <c r="AD79" s="129"/>
      <c r="AE79" s="242"/>
      <c r="AF79" s="243"/>
      <c r="AG79" s="244"/>
      <c r="AS79" s="53"/>
      <c r="AT79" s="53"/>
      <c r="AU79" s="53"/>
      <c r="AV79" s="239"/>
      <c r="AW79" s="239"/>
      <c r="AX79" s="239"/>
    </row>
    <row r="80" spans="1:50" ht="12.75">
      <c r="A80" s="107"/>
      <c r="B80" s="95"/>
      <c r="C80" s="94"/>
      <c r="D80" s="96"/>
      <c r="E80" s="130"/>
      <c r="F80" s="131"/>
      <c r="G80" s="132"/>
      <c r="H80" s="133"/>
      <c r="I80" s="140"/>
      <c r="J80" s="140"/>
      <c r="K80" s="140"/>
      <c r="L80" s="140"/>
      <c r="M80" s="141"/>
      <c r="N80" s="141"/>
      <c r="O80" s="141"/>
      <c r="P80" s="141"/>
      <c r="Q80" s="158"/>
      <c r="R80" s="94"/>
      <c r="S80" s="126"/>
      <c r="T80" s="124"/>
      <c r="U80" s="125"/>
      <c r="V80" s="126"/>
      <c r="W80" s="124"/>
      <c r="X80" s="125"/>
      <c r="Y80" s="126"/>
      <c r="Z80" s="124"/>
      <c r="AA80" s="127"/>
      <c r="AB80" s="126"/>
      <c r="AC80" s="128"/>
      <c r="AD80" s="129"/>
      <c r="AE80" s="242"/>
      <c r="AF80" s="243"/>
      <c r="AG80" s="244"/>
      <c r="AS80" s="53"/>
      <c r="AT80" s="53"/>
      <c r="AU80" s="53"/>
      <c r="AV80" s="239"/>
      <c r="AW80" s="239"/>
      <c r="AX80" s="239"/>
    </row>
    <row r="81" spans="1:50" ht="12.75">
      <c r="A81" s="107"/>
      <c r="B81" s="95"/>
      <c r="C81" s="94"/>
      <c r="D81" s="96"/>
      <c r="E81" s="130"/>
      <c r="F81" s="131"/>
      <c r="G81" s="132"/>
      <c r="H81" s="133"/>
      <c r="I81" s="140"/>
      <c r="J81" s="140"/>
      <c r="K81" s="140"/>
      <c r="L81" s="140"/>
      <c r="M81" s="141"/>
      <c r="N81" s="141"/>
      <c r="O81" s="141"/>
      <c r="P81" s="141"/>
      <c r="Q81" s="158"/>
      <c r="R81" s="94"/>
      <c r="S81" s="126"/>
      <c r="T81" s="124"/>
      <c r="U81" s="125"/>
      <c r="V81" s="126"/>
      <c r="W81" s="124"/>
      <c r="X81" s="125"/>
      <c r="Y81" s="126"/>
      <c r="Z81" s="124"/>
      <c r="AA81" s="127"/>
      <c r="AB81" s="126"/>
      <c r="AC81" s="128"/>
      <c r="AD81" s="129"/>
      <c r="AE81" s="242"/>
      <c r="AF81" s="243"/>
      <c r="AG81" s="244"/>
      <c r="AS81" s="53"/>
      <c r="AT81" s="53"/>
      <c r="AU81" s="53"/>
      <c r="AV81" s="239"/>
      <c r="AW81" s="239"/>
      <c r="AX81" s="239"/>
    </row>
    <row r="82" spans="1:50" ht="13.5" thickBot="1">
      <c r="A82" s="107"/>
      <c r="B82" s="95"/>
      <c r="C82" s="94"/>
      <c r="D82" s="96"/>
      <c r="E82" s="142"/>
      <c r="F82" s="143"/>
      <c r="G82" s="144"/>
      <c r="H82" s="145"/>
      <c r="I82" s="146"/>
      <c r="J82" s="146"/>
      <c r="K82" s="146"/>
      <c r="L82" s="147"/>
      <c r="M82" s="325"/>
      <c r="N82" s="325"/>
      <c r="O82" s="325"/>
      <c r="P82" s="325"/>
      <c r="Q82" s="159"/>
      <c r="R82" s="94"/>
      <c r="S82" s="126"/>
      <c r="T82" s="124"/>
      <c r="U82" s="125"/>
      <c r="V82" s="126"/>
      <c r="W82" s="124"/>
      <c r="X82" s="125"/>
      <c r="Y82" s="126"/>
      <c r="Z82" s="124"/>
      <c r="AA82" s="127"/>
      <c r="AB82" s="126"/>
      <c r="AC82" s="128"/>
      <c r="AD82" s="129"/>
      <c r="AE82" s="242"/>
      <c r="AF82" s="243"/>
      <c r="AG82" s="244"/>
      <c r="AS82" s="53"/>
      <c r="AT82" s="53"/>
      <c r="AU82" s="53"/>
      <c r="AV82" s="239"/>
      <c r="AW82" s="239"/>
      <c r="AX82" s="239"/>
    </row>
  </sheetData>
  <sheetProtection/>
  <autoFilter ref="A3:AX36"/>
  <mergeCells count="1">
    <mergeCell ref="AH2:A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Ania</cp:lastModifiedBy>
  <dcterms:created xsi:type="dcterms:W3CDTF">2012-01-15T15:43:20Z</dcterms:created>
  <dcterms:modified xsi:type="dcterms:W3CDTF">2013-01-20T17:13:10Z</dcterms:modified>
  <cp:category/>
  <cp:version/>
  <cp:contentType/>
  <cp:contentStatus/>
</cp:coreProperties>
</file>